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4 II. forduló" sheetId="1" r:id="rId1"/>
  </sheets>
  <definedNames/>
  <calcPr fullCalcOnLoad="1"/>
</workbook>
</file>

<file path=xl/sharedStrings.xml><?xml version="1.0" encoding="utf-8"?>
<sst xmlns="http://schemas.openxmlformats.org/spreadsheetml/2006/main" count="153" uniqueCount="113">
  <si>
    <t>eFt</t>
  </si>
  <si>
    <t>Megnevezések</t>
  </si>
  <si>
    <t>Bevételek</t>
  </si>
  <si>
    <t>Kiadások</t>
  </si>
  <si>
    <t>Sor-szám</t>
  </si>
  <si>
    <t>Méhecske Óvoda</t>
  </si>
  <si>
    <t>FESZGYI</t>
  </si>
  <si>
    <t>Áhn belüli megelőlegezések visszafizetése</t>
  </si>
  <si>
    <t xml:space="preserve">Egyéb közterületek felújítása, fejlesztése </t>
  </si>
  <si>
    <t>Általános tartalék</t>
  </si>
  <si>
    <t>Előző év költségvetési maradványának igénybevétele (működési célú)</t>
  </si>
  <si>
    <t>Előző év költségvetési maradványának igénybevétele (felhalmozási célú)</t>
  </si>
  <si>
    <t>1/b. sz. melléklet</t>
  </si>
  <si>
    <t>1/b. sz. melléklet összesen</t>
  </si>
  <si>
    <t>1/c. sz. melléklet</t>
  </si>
  <si>
    <t>1/c. sz. melléklet összesen</t>
  </si>
  <si>
    <t xml:space="preserve">3/a. sz. melléklet </t>
  </si>
  <si>
    <t>3/a. sz. melléklet  összesen</t>
  </si>
  <si>
    <t xml:space="preserve">4. sz. melléklet </t>
  </si>
  <si>
    <t xml:space="preserve">Játszóterek, műfüves és sportpályák, fitness eszközök, zöldf. felúj., </t>
  </si>
  <si>
    <t>Utak felújítása, javítása</t>
  </si>
  <si>
    <t>Önkormányzati lakóházak tetőfelújítás</t>
  </si>
  <si>
    <t>Veszélyes tűzfalak, kémények vizsgálata, bontása</t>
  </si>
  <si>
    <t>4. sz. melléklet  összesen</t>
  </si>
  <si>
    <t xml:space="preserve">5. sz. melléklet </t>
  </si>
  <si>
    <t xml:space="preserve">Haller parkba illemhelyiség építése </t>
  </si>
  <si>
    <t>Faültetés</t>
  </si>
  <si>
    <t>Pöttyös utcai metró felszíni rendezés</t>
  </si>
  <si>
    <t>Térfigyelő rendszer fejlesztése</t>
  </si>
  <si>
    <t>Molnár F. Magyar-Angol Két Tanítási Nyelvi Ált. Isk. Okostanterem kial.</t>
  </si>
  <si>
    <t>5. sz. melléklet  összesen</t>
  </si>
  <si>
    <t>Csicsergő Óvoda</t>
  </si>
  <si>
    <t>Csudafa Óvoda</t>
  </si>
  <si>
    <t>Iparűzési adó</t>
  </si>
  <si>
    <t>Iparűzési adó pótlék, bírság</t>
  </si>
  <si>
    <t xml:space="preserve">2. sz. melléklet </t>
  </si>
  <si>
    <t xml:space="preserve"> Fővárosi IPA visszafizetése</t>
  </si>
  <si>
    <t>Epres Óvoda</t>
  </si>
  <si>
    <t>Kerekerdő Óvoda</t>
  </si>
  <si>
    <t>Kicsi Bocs Óvoda</t>
  </si>
  <si>
    <t>Liliom Óvoda</t>
  </si>
  <si>
    <t>Napfény Óvoda</t>
  </si>
  <si>
    <t>Ugrifüles Óvoda</t>
  </si>
  <si>
    <t xml:space="preserve">Ferencvárosi Intézmény Üzemeltetési Központ </t>
  </si>
  <si>
    <t>Ferencvárosi Egyesített Bölcsöde</t>
  </si>
  <si>
    <t>Ferencvárosi Művelődési Központ</t>
  </si>
  <si>
    <t>Ferencvárosi Pinceszínház</t>
  </si>
  <si>
    <t>2. sz. melléklet összesen:</t>
  </si>
  <si>
    <t>Polgármesteri Hivatal igazgatási kiadásai</t>
  </si>
  <si>
    <t xml:space="preserve">6. sz. melléklet </t>
  </si>
  <si>
    <t>6. sz. melléklet összesen: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</si>
  <si>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</si>
  <si>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</si>
  <si>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</si>
  <si>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Bérfejlesztés </t>
  </si>
  <si>
    <t xml:space="preserve">  Beruházások</t>
  </si>
  <si>
    <t xml:space="preserve">  Felújítások</t>
  </si>
  <si>
    <t>I. Előző év kötelezettséggel terhelt költségvetési maradvány</t>
  </si>
  <si>
    <t>I. Előző év kötelezettséggel terhelt költségvetési maradvány összesen</t>
  </si>
  <si>
    <t>II. További testületi döntést igénylő előirányzatok</t>
  </si>
  <si>
    <t>II. További Testületi döntést igénylő előirányzatok összesen:</t>
  </si>
  <si>
    <t>Mindösszesen</t>
  </si>
  <si>
    <t>Parkoló Alap</t>
  </si>
  <si>
    <t>6. sz. melléklet</t>
  </si>
  <si>
    <t>6. sz. melléklet összesen</t>
  </si>
  <si>
    <t>A 2024. évi  eredeti költségvetés II. forduló</t>
  </si>
  <si>
    <t>Települési önkormányzatok szociális, gyermekj. és gyermekétk. Fel. Tám.</t>
  </si>
  <si>
    <t>Helyi önkormányzatok működésének általános támogatása</t>
  </si>
  <si>
    <t>Települési önkormányzatok egyes köznevelési feladatainak támogatása</t>
  </si>
  <si>
    <t>Ifjúmunkás u. útburkolat</t>
  </si>
  <si>
    <t>Járdák felújítása</t>
  </si>
  <si>
    <t>"Törd a betont"</t>
  </si>
  <si>
    <t>Kutyafuttatók felújítása</t>
  </si>
  <si>
    <t>Felújításokkal kapcsolatos tervezés</t>
  </si>
  <si>
    <t>Telepy u. 34. lift</t>
  </si>
  <si>
    <t xml:space="preserve">Önkormányzati lakóházak </t>
  </si>
  <si>
    <t>Márton u,. 8/a lakóházak tervezése</t>
  </si>
  <si>
    <t>Tartószerkezeti statikai vizsgálat</t>
  </si>
  <si>
    <t>Tartószerkezeti statikai felújítások</t>
  </si>
  <si>
    <t>Vágóhíd u. 31-33. sz. épület vízvezetés felújítása</t>
  </si>
  <si>
    <t>Márton u. 8. részleges bontás</t>
  </si>
  <si>
    <t>Nem önkormányzati tul. Lakóépületek veszélyelh.</t>
  </si>
  <si>
    <t>Településrendezési eszközök</t>
  </si>
  <si>
    <t>Börzsöny u. 19. orvosi rendelő felújítása</t>
  </si>
  <si>
    <t>FESZ épületeinek felújítása</t>
  </si>
  <si>
    <t>Közlekedésbiztonsági fejlesztés</t>
  </si>
  <si>
    <t>Napfény u. Gyáli sarok fásítás</t>
  </si>
  <si>
    <t>Tinódi parkba illemhelyiség</t>
  </si>
  <si>
    <t>Okostanterem kialakítása</t>
  </si>
  <si>
    <t>Ecseri metrófelszín térrendezés</t>
  </si>
  <si>
    <t>Fejlesztési céltartalék</t>
  </si>
  <si>
    <t>3/c. sz. melléklet</t>
  </si>
  <si>
    <t>SNI-s és BTM-es gyermekek ellátása</t>
  </si>
  <si>
    <t>3/c. sz. melléklet összesen</t>
  </si>
  <si>
    <t>Képviselők és választott tisztségviselők juttatásai</t>
  </si>
  <si>
    <t>Személyi juttatások</t>
  </si>
  <si>
    <t>Munkaadókat terhelő járulékok</t>
  </si>
  <si>
    <t>Belső-Ferencváros akadálymentesítés</t>
  </si>
  <si>
    <t>FIÜK beruázás fejlesztés</t>
  </si>
  <si>
    <t>Ellátási díjak - FIÜK</t>
  </si>
  <si>
    <t>Kiszámlázott ÁFA forgalmi bevételek</t>
  </si>
  <si>
    <t>Egyéb működési bevételek</t>
  </si>
  <si>
    <t>4.sz. melléklet</t>
  </si>
  <si>
    <t>Haller parkba illemhelyiség</t>
  </si>
  <si>
    <t>Pályázat előkészítés</t>
  </si>
  <si>
    <t>Egyéb közterületek felújítása</t>
  </si>
  <si>
    <t>4.sz. melléklet összesen</t>
  </si>
  <si>
    <t>Lakáslemondás térítéssel</t>
  </si>
  <si>
    <t>FESZ - beruházás</t>
  </si>
  <si>
    <t>MÁV lakótelep parkoló (10+35)</t>
  </si>
  <si>
    <t xml:space="preserve">  Beruházási kiadások</t>
  </si>
  <si>
    <t>Haller park fejlesztése (Gladiátor)</t>
  </si>
  <si>
    <t>ÁFA befizetés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</si>
</sst>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9"/>
      <color indexed="10"/>
      <name val="Arial CE"/>
      <family val="2"/>
    </font>
    <font>
      <sz val="10"/>
      <color rgb="FFFF0000"/>
      <name val="Arial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i/>
      <sz val="9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right"/>
      <protection/>
    </xf>
    <xf numFmtId="3" fontId="22" fillId="0" borderId="10" xfId="57" applyNumberFormat="1" applyFont="1" applyBorder="1">
      <alignment/>
      <protection/>
    </xf>
    <xf numFmtId="3" fontId="23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3" fontId="16" fillId="0" borderId="10" xfId="57" applyNumberFormat="1" applyFont="1" applyBorder="1">
      <alignment/>
      <protection/>
    </xf>
    <xf numFmtId="3" fontId="23" fillId="0" borderId="10" xfId="57" applyNumberFormat="1" applyFont="1" applyBorder="1">
      <alignment/>
      <protection/>
    </xf>
    <xf numFmtId="3" fontId="23" fillId="0" borderId="10" xfId="57" applyNumberFormat="1" applyFont="1" applyFill="1" applyBorder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16" fillId="0" borderId="10" xfId="58" applyFont="1" applyFill="1" applyBorder="1" applyAlignment="1">
      <alignment/>
      <protection/>
    </xf>
    <xf numFmtId="0" fontId="16" fillId="0" borderId="11" xfId="58" applyFont="1" applyFill="1" applyBorder="1" applyAlignment="1">
      <alignment/>
      <protection/>
    </xf>
    <xf numFmtId="0" fontId="22" fillId="0" borderId="11" xfId="58" applyFont="1" applyFill="1" applyBorder="1" applyAlignment="1">
      <alignment/>
      <protection/>
    </xf>
    <xf numFmtId="0" fontId="24" fillId="0" borderId="12" xfId="0" applyFont="1" applyFill="1" applyBorder="1" applyAlignment="1">
      <alignment horizontal="left"/>
    </xf>
    <xf numFmtId="0" fontId="16" fillId="0" borderId="12" xfId="58" applyFont="1" applyFill="1" applyBorder="1" applyAlignment="1">
      <alignment/>
      <protection/>
    </xf>
    <xf numFmtId="0" fontId="24" fillId="0" borderId="11" xfId="0" applyFont="1" applyFill="1" applyBorder="1" applyAlignment="1">
      <alignment/>
    </xf>
    <xf numFmtId="3" fontId="23" fillId="0" borderId="10" xfId="57" applyNumberFormat="1" applyFont="1" applyFill="1" applyBorder="1">
      <alignment/>
      <protection/>
    </xf>
    <xf numFmtId="3" fontId="22" fillId="0" borderId="0" xfId="57" applyNumberFormat="1" applyFont="1" applyAlignment="1">
      <alignment horizontal="center"/>
      <protection/>
    </xf>
    <xf numFmtId="0" fontId="25" fillId="0" borderId="11" xfId="58" applyFont="1" applyFill="1" applyBorder="1" applyAlignment="1">
      <alignment/>
      <protection/>
    </xf>
    <xf numFmtId="3" fontId="25" fillId="0" borderId="10" xfId="57" applyNumberFormat="1" applyFont="1" applyBorder="1">
      <alignment/>
      <protection/>
    </xf>
    <xf numFmtId="3" fontId="34" fillId="0" borderId="10" xfId="57" applyNumberFormat="1" applyFont="1" applyFill="1" applyBorder="1">
      <alignment/>
      <protection/>
    </xf>
    <xf numFmtId="3" fontId="35" fillId="0" borderId="10" xfId="57" applyNumberFormat="1" applyFont="1" applyFill="1" applyBorder="1">
      <alignment/>
      <protection/>
    </xf>
    <xf numFmtId="0" fontId="35" fillId="0" borderId="11" xfId="58" applyFont="1" applyFill="1" applyBorder="1" applyAlignment="1">
      <alignment/>
      <protection/>
    </xf>
    <xf numFmtId="0" fontId="33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22" fillId="0" borderId="10" xfId="5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24" fillId="0" borderId="10" xfId="58" applyFont="1" applyBorder="1">
      <alignment/>
      <protection/>
    </xf>
    <xf numFmtId="0" fontId="26" fillId="0" borderId="12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3" fontId="28" fillId="0" borderId="10" xfId="57" applyNumberFormat="1" applyFont="1" applyFill="1" applyBorder="1">
      <alignment/>
      <protection/>
    </xf>
    <xf numFmtId="3" fontId="21" fillId="0" borderId="0" xfId="57" applyNumberFormat="1" applyFont="1" applyAlignment="1">
      <alignment horizontal="center"/>
      <protection/>
    </xf>
    <xf numFmtId="3" fontId="36" fillId="0" borderId="0" xfId="57" applyNumberFormat="1" applyFont="1" applyFill="1" applyAlignment="1">
      <alignment horizontal="center"/>
      <protection/>
    </xf>
    <xf numFmtId="3" fontId="23" fillId="0" borderId="13" xfId="57" applyNumberFormat="1" applyFont="1" applyBorder="1" applyAlignment="1">
      <alignment horizontal="center" vertical="center" wrapText="1"/>
      <protection/>
    </xf>
    <xf numFmtId="3" fontId="23" fillId="0" borderId="11" xfId="57" applyNumberFormat="1" applyFont="1" applyBorder="1" applyAlignment="1">
      <alignment horizontal="center" vertical="center" wrapText="1"/>
      <protection/>
    </xf>
    <xf numFmtId="3" fontId="22" fillId="0" borderId="13" xfId="57" applyNumberFormat="1" applyFont="1" applyBorder="1" applyAlignment="1">
      <alignment horizontal="center" vertical="center"/>
      <protection/>
    </xf>
    <xf numFmtId="3" fontId="22" fillId="0" borderId="11" xfId="57" applyNumberFormat="1" applyFont="1" applyBorder="1" applyAlignment="1">
      <alignment horizontal="center" vertical="center"/>
      <protection/>
    </xf>
    <xf numFmtId="3" fontId="0" fillId="0" borderId="11" xfId="0" applyNumberFormat="1" applyFont="1" applyFill="1" applyBorder="1" applyAlignment="1">
      <alignment/>
    </xf>
    <xf numFmtId="3" fontId="16" fillId="0" borderId="10" xfId="57" applyNumberFormat="1" applyFont="1" applyFill="1" applyBorder="1">
      <alignment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2éviköltségvetésjan19este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4"/>
  <sheetViews>
    <sheetView tabSelected="1" view="pageBreakPreview" zoomScaleSheetLayoutView="100" zoomScalePageLayoutView="0" workbookViewId="0" topLeftCell="A145">
      <selection activeCell="E171" sqref="E171"/>
    </sheetView>
  </sheetViews>
  <sheetFormatPr defaultColWidth="9.140625" defaultRowHeight="12.75"/>
  <cols>
    <col min="2" max="2" width="5.8515625" style="0" customWidth="1"/>
    <col min="3" max="3" width="68.140625" style="0" customWidth="1"/>
    <col min="4" max="5" width="11.7109375" style="0" customWidth="1"/>
  </cols>
  <sheetData>
    <row r="1" spans="2:5" ht="15.75">
      <c r="B1" s="35" t="s">
        <v>65</v>
      </c>
      <c r="C1" s="35"/>
      <c r="D1" s="35"/>
      <c r="E1" s="35"/>
    </row>
    <row r="2" spans="2:5" ht="12.75">
      <c r="B2" s="36"/>
      <c r="C2" s="36"/>
      <c r="D2" s="36"/>
      <c r="E2" s="36"/>
    </row>
    <row r="3" spans="2:5" ht="15.75">
      <c r="B3" s="21"/>
      <c r="C3" s="1"/>
      <c r="D3" s="1"/>
      <c r="E3" s="2" t="s">
        <v>0</v>
      </c>
    </row>
    <row r="4" spans="2:5" ht="15" customHeight="1">
      <c r="B4" s="37" t="s">
        <v>4</v>
      </c>
      <c r="C4" s="39" t="s">
        <v>1</v>
      </c>
      <c r="D4" s="39" t="s">
        <v>2</v>
      </c>
      <c r="E4" s="39" t="s">
        <v>3</v>
      </c>
    </row>
    <row r="5" spans="2:5" ht="15" customHeight="1">
      <c r="B5" s="38"/>
      <c r="C5" s="40"/>
      <c r="D5" s="40"/>
      <c r="E5" s="40"/>
    </row>
    <row r="6" spans="2:5" ht="15">
      <c r="B6" s="3" t="s">
        <v>57</v>
      </c>
      <c r="C6" s="3"/>
      <c r="D6" s="4"/>
      <c r="E6" s="4"/>
    </row>
    <row r="7" spans="2:5" ht="15">
      <c r="B7" s="3"/>
      <c r="C7" s="3"/>
      <c r="D7" s="4"/>
      <c r="E7" s="4"/>
    </row>
    <row r="8" spans="2:5" ht="15">
      <c r="B8" s="3"/>
      <c r="C8" s="3" t="s">
        <v>2</v>
      </c>
      <c r="D8" s="4"/>
      <c r="E8" s="4"/>
    </row>
    <row r="9" spans="2:5" ht="15">
      <c r="B9" s="3"/>
      <c r="C9" s="3"/>
      <c r="D9" s="4"/>
      <c r="E9" s="4"/>
    </row>
    <row r="10" spans="2:5" ht="15">
      <c r="B10" s="20" t="s">
        <v>12</v>
      </c>
      <c r="C10" s="3"/>
      <c r="D10" s="4"/>
      <c r="E10" s="4"/>
    </row>
    <row r="11" spans="2:5" ht="12.75">
      <c r="B11" s="6">
        <v>1215</v>
      </c>
      <c r="C11" s="14" t="s">
        <v>10</v>
      </c>
      <c r="D11" s="6">
        <v>131554</v>
      </c>
      <c r="E11" s="4"/>
    </row>
    <row r="12" spans="2:5" ht="12.75">
      <c r="B12" s="6">
        <v>1221</v>
      </c>
      <c r="C12" s="14" t="s">
        <v>11</v>
      </c>
      <c r="D12" s="5">
        <f>3763857+25000</f>
        <v>3788857</v>
      </c>
      <c r="E12" s="4"/>
    </row>
    <row r="13" spans="2:5" ht="12.75">
      <c r="B13" s="8" t="s">
        <v>13</v>
      </c>
      <c r="C13" s="15"/>
      <c r="D13" s="8">
        <f>SUM(D11:D12)</f>
        <v>3920411</v>
      </c>
      <c r="E13" s="4"/>
    </row>
    <row r="14" spans="2:5" ht="12.75">
      <c r="B14" s="6"/>
      <c r="C14" s="15"/>
      <c r="D14" s="8"/>
      <c r="E14" s="4"/>
    </row>
    <row r="15" spans="2:5" ht="15">
      <c r="B15" s="6"/>
      <c r="C15" s="16" t="s">
        <v>3</v>
      </c>
      <c r="D15" s="8"/>
      <c r="E15" s="4"/>
    </row>
    <row r="16" spans="2:5" ht="15">
      <c r="B16" s="6"/>
      <c r="C16" s="16"/>
      <c r="D16" s="8"/>
      <c r="E16" s="4"/>
    </row>
    <row r="17" spans="2:5" ht="15">
      <c r="B17" s="20" t="s">
        <v>14</v>
      </c>
      <c r="C17" s="16"/>
      <c r="D17" s="8"/>
      <c r="E17" s="4"/>
    </row>
    <row r="18" spans="2:5" ht="12.75">
      <c r="B18" s="6">
        <v>1843</v>
      </c>
      <c r="C18" s="15" t="s">
        <v>7</v>
      </c>
      <c r="D18" s="8"/>
      <c r="E18" s="6">
        <v>131554</v>
      </c>
    </row>
    <row r="19" spans="2:5" ht="12.75">
      <c r="B19" s="20" t="s">
        <v>15</v>
      </c>
      <c r="C19" s="18"/>
      <c r="D19" s="8"/>
      <c r="E19" s="7">
        <f>E18</f>
        <v>131554</v>
      </c>
    </row>
    <row r="20" spans="2:5" ht="12.75">
      <c r="B20" s="6"/>
      <c r="C20" s="18"/>
      <c r="D20" s="8"/>
      <c r="E20" s="6"/>
    </row>
    <row r="21" spans="2:5" ht="12.75">
      <c r="B21" s="7" t="s">
        <v>18</v>
      </c>
      <c r="C21" s="17"/>
      <c r="D21" s="8"/>
      <c r="E21" s="6"/>
    </row>
    <row r="22" spans="2:5" ht="12.75">
      <c r="B22" s="6">
        <v>4014</v>
      </c>
      <c r="C22" s="15" t="s">
        <v>19</v>
      </c>
      <c r="D22" s="8"/>
      <c r="E22" s="6">
        <v>124267</v>
      </c>
    </row>
    <row r="23" spans="2:5" ht="12.75">
      <c r="B23" s="6">
        <v>4015</v>
      </c>
      <c r="C23" s="15" t="s">
        <v>69</v>
      </c>
      <c r="D23" s="8"/>
      <c r="E23" s="6">
        <v>139501</v>
      </c>
    </row>
    <row r="24" spans="2:5" ht="12.75">
      <c r="B24" s="5">
        <v>4018</v>
      </c>
      <c r="C24" s="15" t="s">
        <v>20</v>
      </c>
      <c r="D24" s="8"/>
      <c r="E24" s="5">
        <v>117169</v>
      </c>
    </row>
    <row r="25" spans="2:5" ht="12.75">
      <c r="B25" s="5">
        <v>4019</v>
      </c>
      <c r="C25" s="15" t="s">
        <v>70</v>
      </c>
      <c r="D25" s="8"/>
      <c r="E25" s="5">
        <v>60000</v>
      </c>
    </row>
    <row r="26" spans="2:5" ht="12.75">
      <c r="B26" s="5">
        <v>4020</v>
      </c>
      <c r="C26" s="15" t="s">
        <v>71</v>
      </c>
      <c r="D26" s="8"/>
      <c r="E26" s="5">
        <v>59988</v>
      </c>
    </row>
    <row r="27" spans="2:5" ht="12.75">
      <c r="B27" s="5">
        <v>4021</v>
      </c>
      <c r="C27" s="15" t="s">
        <v>8</v>
      </c>
      <c r="D27" s="8"/>
      <c r="E27" s="5">
        <v>13602</v>
      </c>
    </row>
    <row r="28" spans="2:5" ht="12.75">
      <c r="B28" s="5">
        <v>4022</v>
      </c>
      <c r="C28" s="15" t="s">
        <v>72</v>
      </c>
      <c r="D28" s="8"/>
      <c r="E28" s="5">
        <v>30000</v>
      </c>
    </row>
    <row r="29" spans="2:5" ht="12.75">
      <c r="B29" s="5">
        <v>4114</v>
      </c>
      <c r="C29" s="15" t="s">
        <v>21</v>
      </c>
      <c r="D29" s="8"/>
      <c r="E29" s="5">
        <v>33002</v>
      </c>
    </row>
    <row r="30" spans="2:5" ht="12.75">
      <c r="B30" s="5">
        <v>4121</v>
      </c>
      <c r="C30" s="15" t="s">
        <v>73</v>
      </c>
      <c r="D30" s="8"/>
      <c r="E30" s="5">
        <v>61563</v>
      </c>
    </row>
    <row r="31" spans="2:6" ht="12.75">
      <c r="B31" s="5">
        <v>4127</v>
      </c>
      <c r="C31" s="15" t="s">
        <v>74</v>
      </c>
      <c r="D31" s="8"/>
      <c r="E31" s="5">
        <v>33691</v>
      </c>
      <c r="F31" s="13"/>
    </row>
    <row r="32" spans="2:6" ht="12.75">
      <c r="B32" s="5">
        <v>4151</v>
      </c>
      <c r="C32" s="15" t="s">
        <v>75</v>
      </c>
      <c r="D32" s="8"/>
      <c r="E32" s="5">
        <v>99949</v>
      </c>
      <c r="F32" s="13"/>
    </row>
    <row r="33" spans="2:5" ht="12.75">
      <c r="B33" s="5">
        <v>4152</v>
      </c>
      <c r="C33" s="15" t="s">
        <v>76</v>
      </c>
      <c r="D33" s="8"/>
      <c r="E33" s="5">
        <v>79883</v>
      </c>
    </row>
    <row r="34" spans="2:5" ht="12.75">
      <c r="B34" s="5">
        <v>4153</v>
      </c>
      <c r="C34" s="15" t="s">
        <v>77</v>
      </c>
      <c r="D34" s="8"/>
      <c r="E34" s="5">
        <v>21171</v>
      </c>
    </row>
    <row r="35" spans="2:5" ht="12.75">
      <c r="B35" s="5">
        <v>4154</v>
      </c>
      <c r="C35" s="15" t="s">
        <v>78</v>
      </c>
      <c r="D35" s="8"/>
      <c r="E35" s="5">
        <v>213491</v>
      </c>
    </row>
    <row r="36" spans="2:5" ht="12.75">
      <c r="B36" s="5">
        <v>4156</v>
      </c>
      <c r="C36" s="15" t="s">
        <v>79</v>
      </c>
      <c r="D36" s="8"/>
      <c r="E36" s="5">
        <v>67269</v>
      </c>
    </row>
    <row r="37" spans="2:5" ht="12.75">
      <c r="B37" s="5">
        <v>4157</v>
      </c>
      <c r="C37" s="15" t="s">
        <v>80</v>
      </c>
      <c r="D37" s="8"/>
      <c r="E37" s="5">
        <v>30999</v>
      </c>
    </row>
    <row r="38" spans="2:5" ht="12.75">
      <c r="B38" s="5">
        <v>4132</v>
      </c>
      <c r="C38" s="15" t="s">
        <v>81</v>
      </c>
      <c r="D38" s="8"/>
      <c r="E38" s="5">
        <v>8999</v>
      </c>
    </row>
    <row r="39" spans="2:5" ht="12.75">
      <c r="B39" s="5">
        <v>4133</v>
      </c>
      <c r="C39" s="15" t="s">
        <v>22</v>
      </c>
      <c r="D39" s="8"/>
      <c r="E39" s="5">
        <v>47231</v>
      </c>
    </row>
    <row r="40" spans="2:5" ht="12.75">
      <c r="B40" s="5">
        <v>4141</v>
      </c>
      <c r="C40" s="15" t="s">
        <v>82</v>
      </c>
      <c r="D40" s="8"/>
      <c r="E40" s="5">
        <v>24575</v>
      </c>
    </row>
    <row r="41" spans="2:5" ht="12.75">
      <c r="B41" s="5">
        <v>4311</v>
      </c>
      <c r="C41" s="15" t="s">
        <v>83</v>
      </c>
      <c r="D41" s="8"/>
      <c r="E41" s="5">
        <v>157646</v>
      </c>
    </row>
    <row r="42" spans="2:5" ht="12.75">
      <c r="B42" s="5">
        <v>4324</v>
      </c>
      <c r="C42" s="15" t="s">
        <v>84</v>
      </c>
      <c r="D42" s="8"/>
      <c r="E42" s="5">
        <v>1482759</v>
      </c>
    </row>
    <row r="43" spans="2:5" ht="12.75">
      <c r="B43" s="20" t="s">
        <v>23</v>
      </c>
      <c r="C43" s="19"/>
      <c r="D43" s="8"/>
      <c r="E43" s="8">
        <f>SUM(E22:E42)</f>
        <v>2906755</v>
      </c>
    </row>
    <row r="44" spans="2:5" ht="12.75">
      <c r="B44" s="5"/>
      <c r="C44" s="15"/>
      <c r="D44" s="8"/>
      <c r="E44" s="5"/>
    </row>
    <row r="45" spans="2:5" ht="12.75">
      <c r="B45" s="8" t="s">
        <v>24</v>
      </c>
      <c r="C45" s="15"/>
      <c r="D45" s="8"/>
      <c r="E45" s="5"/>
    </row>
    <row r="46" spans="2:5" ht="12.75">
      <c r="B46" s="5">
        <v>5003</v>
      </c>
      <c r="C46" s="15" t="s">
        <v>109</v>
      </c>
      <c r="D46" s="8"/>
      <c r="E46" s="5">
        <v>45000</v>
      </c>
    </row>
    <row r="47" spans="2:5" ht="12.75">
      <c r="B47" s="5">
        <v>5005</v>
      </c>
      <c r="C47" s="15" t="s">
        <v>85</v>
      </c>
      <c r="D47" s="8"/>
      <c r="E47" s="5">
        <v>30000</v>
      </c>
    </row>
    <row r="48" spans="2:5" ht="12.75">
      <c r="B48" s="5">
        <v>5006</v>
      </c>
      <c r="C48" s="15" t="s">
        <v>86</v>
      </c>
      <c r="D48" s="8"/>
      <c r="E48" s="5">
        <v>10000</v>
      </c>
    </row>
    <row r="49" spans="2:5" ht="12.75">
      <c r="B49" s="5">
        <v>5008</v>
      </c>
      <c r="C49" s="15" t="s">
        <v>87</v>
      </c>
      <c r="D49" s="8"/>
      <c r="E49" s="5">
        <v>35560</v>
      </c>
    </row>
    <row r="50" spans="2:5" ht="12.75">
      <c r="B50" s="5">
        <v>5011</v>
      </c>
      <c r="C50" s="15" t="s">
        <v>25</v>
      </c>
      <c r="D50" s="8"/>
      <c r="E50" s="5">
        <v>59747</v>
      </c>
    </row>
    <row r="51" spans="2:5" ht="12.75">
      <c r="B51" s="5">
        <v>5012</v>
      </c>
      <c r="C51" s="15" t="s">
        <v>97</v>
      </c>
      <c r="D51" s="8"/>
      <c r="E51" s="5">
        <v>199000</v>
      </c>
    </row>
    <row r="52" spans="2:5" ht="12.75">
      <c r="B52" s="5">
        <v>5014</v>
      </c>
      <c r="C52" s="15" t="s">
        <v>26</v>
      </c>
      <c r="D52" s="8"/>
      <c r="E52" s="5">
        <v>20000</v>
      </c>
    </row>
    <row r="53" spans="2:5" ht="12.75">
      <c r="B53" s="5">
        <v>5019</v>
      </c>
      <c r="C53" s="15" t="s">
        <v>27</v>
      </c>
      <c r="D53" s="8"/>
      <c r="E53" s="5">
        <v>364178</v>
      </c>
    </row>
    <row r="54" spans="2:5" ht="12.75">
      <c r="B54" s="5">
        <v>5033</v>
      </c>
      <c r="C54" s="15" t="s">
        <v>28</v>
      </c>
      <c r="D54" s="8"/>
      <c r="E54" s="5">
        <v>47117</v>
      </c>
    </row>
    <row r="55" spans="2:5" ht="12.75">
      <c r="B55" s="6">
        <v>5056</v>
      </c>
      <c r="C55" s="15" t="s">
        <v>29</v>
      </c>
      <c r="D55" s="8"/>
      <c r="E55" s="6">
        <v>8917</v>
      </c>
    </row>
    <row r="56" spans="2:5" ht="12.75">
      <c r="B56" s="6">
        <v>5061</v>
      </c>
      <c r="C56" s="15" t="s">
        <v>88</v>
      </c>
      <c r="D56" s="8"/>
      <c r="E56" s="6">
        <v>10000</v>
      </c>
    </row>
    <row r="57" spans="2:5" ht="12.75">
      <c r="B57" s="20" t="s">
        <v>30</v>
      </c>
      <c r="C57" s="15"/>
      <c r="D57" s="8"/>
      <c r="E57" s="7">
        <f>SUM(E46:E56)</f>
        <v>829519</v>
      </c>
    </row>
    <row r="58" spans="2:5" ht="12.75">
      <c r="B58" s="20"/>
      <c r="C58" s="15"/>
      <c r="D58" s="8"/>
      <c r="E58" s="7"/>
    </row>
    <row r="59" spans="2:5" ht="12.75">
      <c r="B59" s="20" t="s">
        <v>63</v>
      </c>
      <c r="C59" s="15"/>
      <c r="D59" s="8"/>
      <c r="E59" s="7"/>
    </row>
    <row r="60" spans="2:5" ht="12.75">
      <c r="B60" s="5">
        <v>6135</v>
      </c>
      <c r="C60" s="15" t="s">
        <v>62</v>
      </c>
      <c r="D60" s="8"/>
      <c r="E60" s="6">
        <v>27583</v>
      </c>
    </row>
    <row r="61" spans="2:5" ht="12.75">
      <c r="B61" s="5">
        <v>6143</v>
      </c>
      <c r="C61" s="15" t="s">
        <v>111</v>
      </c>
      <c r="D61" s="8"/>
      <c r="E61" s="6">
        <v>25000</v>
      </c>
    </row>
    <row r="62" spans="2:5" ht="12.75">
      <c r="B62" s="8" t="s">
        <v>64</v>
      </c>
      <c r="C62" s="15"/>
      <c r="D62" s="8"/>
      <c r="E62" s="7">
        <f>SUM(E60:E61)</f>
        <v>52583</v>
      </c>
    </row>
    <row r="63" spans="2:5" ht="12.75">
      <c r="B63" s="6"/>
      <c r="C63" s="15"/>
      <c r="D63" s="8"/>
      <c r="E63" s="6"/>
    </row>
    <row r="64" spans="2:5" ht="15">
      <c r="B64" s="3" t="s">
        <v>58</v>
      </c>
      <c r="C64" s="3"/>
      <c r="D64" s="8">
        <f>D13</f>
        <v>3920411</v>
      </c>
      <c r="E64" s="7">
        <f>E19+E43+E57+E62</f>
        <v>3920411</v>
      </c>
    </row>
    <row r="65" spans="2:5" ht="12.75">
      <c r="B65" s="6"/>
      <c r="C65" s="15"/>
      <c r="D65" s="8"/>
      <c r="E65" s="6"/>
    </row>
    <row r="66" spans="2:5" ht="15">
      <c r="B66" s="3" t="s">
        <v>59</v>
      </c>
      <c r="C66" s="15"/>
      <c r="D66" s="8"/>
      <c r="E66" s="6"/>
    </row>
    <row r="67" spans="2:5" ht="15">
      <c r="B67" s="3"/>
      <c r="C67" s="15"/>
      <c r="D67" s="8"/>
      <c r="E67" s="6"/>
    </row>
    <row r="68" spans="2:5" ht="15">
      <c r="B68" s="3"/>
      <c r="C68" s="3" t="s">
        <v>2</v>
      </c>
      <c r="D68" s="8"/>
      <c r="E68" s="6"/>
    </row>
    <row r="69" spans="2:5" ht="15">
      <c r="B69" s="3"/>
      <c r="C69" s="15"/>
      <c r="D69" s="8"/>
      <c r="E69" s="6"/>
    </row>
    <row r="70" spans="2:5" ht="12.75">
      <c r="B70" s="20" t="s">
        <v>12</v>
      </c>
      <c r="C70" s="15"/>
      <c r="D70" s="8"/>
      <c r="E70" s="6"/>
    </row>
    <row r="71" spans="2:5" ht="12.75">
      <c r="B71" s="5">
        <v>1011</v>
      </c>
      <c r="C71" s="31" t="s">
        <v>67</v>
      </c>
      <c r="D71" s="5">
        <v>66853</v>
      </c>
      <c r="E71" s="6"/>
    </row>
    <row r="72" spans="2:5" ht="12.75">
      <c r="B72" s="5">
        <v>1012</v>
      </c>
      <c r="C72" s="31" t="s">
        <v>68</v>
      </c>
      <c r="D72" s="5">
        <v>102932</v>
      </c>
      <c r="E72" s="6"/>
    </row>
    <row r="73" spans="2:6" ht="12.75">
      <c r="B73" s="5">
        <v>1013</v>
      </c>
      <c r="C73" s="15" t="s">
        <v>66</v>
      </c>
      <c r="D73" s="5">
        <v>228945</v>
      </c>
      <c r="E73" s="5"/>
      <c r="F73" s="13"/>
    </row>
    <row r="74" spans="2:5" ht="12.75">
      <c r="B74" s="5">
        <v>1051</v>
      </c>
      <c r="C74" s="15" t="s">
        <v>33</v>
      </c>
      <c r="D74" s="5">
        <v>17538</v>
      </c>
      <c r="E74" s="5"/>
    </row>
    <row r="75" spans="2:5" ht="12.75">
      <c r="B75" s="5">
        <v>1076</v>
      </c>
      <c r="C75" s="15" t="s">
        <v>34</v>
      </c>
      <c r="D75" s="5">
        <v>972</v>
      </c>
      <c r="E75" s="5"/>
    </row>
    <row r="76" spans="2:5" ht="12.75">
      <c r="B76" s="5">
        <v>1255</v>
      </c>
      <c r="C76" s="15" t="s">
        <v>99</v>
      </c>
      <c r="D76" s="5">
        <v>-17469</v>
      </c>
      <c r="E76" s="5"/>
    </row>
    <row r="77" spans="2:5" ht="12.75">
      <c r="B77" s="5">
        <v>1261</v>
      </c>
      <c r="C77" s="15" t="s">
        <v>100</v>
      </c>
      <c r="D77" s="5">
        <v>-4716</v>
      </c>
      <c r="E77" s="5"/>
    </row>
    <row r="78" spans="2:5" ht="12.75">
      <c r="B78" s="5">
        <v>1270</v>
      </c>
      <c r="C78" s="15" t="s">
        <v>101</v>
      </c>
      <c r="D78" s="5">
        <v>16000</v>
      </c>
      <c r="E78" s="5"/>
    </row>
    <row r="79" spans="2:5" ht="12.75">
      <c r="B79" s="8" t="s">
        <v>13</v>
      </c>
      <c r="C79" s="15"/>
      <c r="D79" s="8">
        <f>SUM(D71:D78)</f>
        <v>411055</v>
      </c>
      <c r="E79" s="5"/>
    </row>
    <row r="80" spans="2:5" ht="12.75">
      <c r="B80" s="8"/>
      <c r="C80" s="15"/>
      <c r="D80" s="8"/>
      <c r="E80" s="6"/>
    </row>
    <row r="81" spans="2:5" ht="15">
      <c r="B81" s="8"/>
      <c r="C81" s="16" t="s">
        <v>3</v>
      </c>
      <c r="D81" s="8"/>
      <c r="E81" s="6"/>
    </row>
    <row r="82" spans="2:5" ht="12.75">
      <c r="B82" s="6"/>
      <c r="C82" s="15"/>
      <c r="D82" s="5"/>
      <c r="E82" s="6"/>
    </row>
    <row r="83" spans="2:5" ht="12.75">
      <c r="B83" s="20" t="s">
        <v>14</v>
      </c>
      <c r="C83" s="15"/>
      <c r="D83" s="5"/>
      <c r="E83" s="6"/>
    </row>
    <row r="84" spans="2:5" ht="12.75">
      <c r="B84" s="6">
        <v>1802</v>
      </c>
      <c r="C84" s="15" t="s">
        <v>36</v>
      </c>
      <c r="D84" s="5"/>
      <c r="E84" s="6">
        <v>8918</v>
      </c>
    </row>
    <row r="85" spans="2:5" ht="12.75">
      <c r="B85" s="6">
        <v>1804</v>
      </c>
      <c r="C85" s="15" t="s">
        <v>112</v>
      </c>
      <c r="D85" s="5"/>
      <c r="E85" s="6">
        <v>217441</v>
      </c>
    </row>
    <row r="86" spans="2:5" ht="12.75">
      <c r="B86" s="20" t="s">
        <v>15</v>
      </c>
      <c r="C86" s="15"/>
      <c r="D86" s="5"/>
      <c r="E86" s="7">
        <f>SUM(E84:E85)</f>
        <v>226359</v>
      </c>
    </row>
    <row r="87" spans="2:5" ht="12.75">
      <c r="B87" s="6"/>
      <c r="C87" s="15"/>
      <c r="D87" s="5"/>
      <c r="E87" s="6"/>
    </row>
    <row r="88" spans="2:5" ht="12.75">
      <c r="B88" s="7" t="s">
        <v>35</v>
      </c>
      <c r="C88" s="15"/>
      <c r="D88" s="5"/>
      <c r="E88" s="6"/>
    </row>
    <row r="89" spans="2:5" ht="12.75">
      <c r="B89" s="6">
        <v>2305</v>
      </c>
      <c r="C89" s="15" t="s">
        <v>31</v>
      </c>
      <c r="D89" s="8"/>
      <c r="E89" s="7">
        <f>E90+E91</f>
        <v>7225</v>
      </c>
    </row>
    <row r="90" spans="2:5" ht="12.75">
      <c r="B90" s="6"/>
      <c r="C90" s="22" t="s">
        <v>51</v>
      </c>
      <c r="D90" s="8"/>
      <c r="E90" s="23">
        <v>6394</v>
      </c>
    </row>
    <row r="91" spans="2:5" ht="12.75">
      <c r="B91" s="6"/>
      <c r="C91" s="22" t="s">
        <v>52</v>
      </c>
      <c r="D91" s="8"/>
      <c r="E91" s="23">
        <v>831</v>
      </c>
    </row>
    <row r="92" spans="2:5" ht="12.75">
      <c r="B92" s="6">
        <v>2309</v>
      </c>
      <c r="C92" s="15" t="s">
        <v>32</v>
      </c>
      <c r="D92" s="8"/>
      <c r="E92" s="7">
        <f>E93+E94</f>
        <v>15114</v>
      </c>
    </row>
    <row r="93" spans="2:5" ht="12.75">
      <c r="B93" s="6"/>
      <c r="C93" s="22" t="s">
        <v>51</v>
      </c>
      <c r="D93" s="8"/>
      <c r="E93" s="23">
        <v>13355</v>
      </c>
    </row>
    <row r="94" spans="2:5" ht="12.75">
      <c r="B94" s="6"/>
      <c r="C94" s="22" t="s">
        <v>52</v>
      </c>
      <c r="D94" s="8"/>
      <c r="E94" s="23">
        <v>1759</v>
      </c>
    </row>
    <row r="95" spans="2:5" ht="12.75">
      <c r="B95" s="6">
        <v>2310</v>
      </c>
      <c r="C95" s="15" t="s">
        <v>37</v>
      </c>
      <c r="D95" s="8"/>
      <c r="E95" s="7">
        <f>E96+E97</f>
        <v>6610</v>
      </c>
    </row>
    <row r="96" spans="2:5" ht="12.75">
      <c r="B96" s="6"/>
      <c r="C96" s="22" t="s">
        <v>51</v>
      </c>
      <c r="D96" s="8"/>
      <c r="E96" s="23">
        <v>5849</v>
      </c>
    </row>
    <row r="97" spans="2:5" ht="12.75">
      <c r="B97" s="6"/>
      <c r="C97" s="22" t="s">
        <v>52</v>
      </c>
      <c r="D97" s="8"/>
      <c r="E97" s="23">
        <v>761</v>
      </c>
    </row>
    <row r="98" spans="2:5" ht="12.75">
      <c r="B98" s="6">
        <v>2315</v>
      </c>
      <c r="C98" s="15" t="s">
        <v>38</v>
      </c>
      <c r="D98" s="8"/>
      <c r="E98" s="7">
        <f>E99+E100</f>
        <v>28718</v>
      </c>
    </row>
    <row r="99" spans="2:5" ht="12.75">
      <c r="B99" s="6"/>
      <c r="C99" s="22" t="s">
        <v>51</v>
      </c>
      <c r="D99" s="8"/>
      <c r="E99" s="23">
        <v>25414</v>
      </c>
    </row>
    <row r="100" spans="2:5" ht="12.75">
      <c r="B100" s="6"/>
      <c r="C100" s="22" t="s">
        <v>52</v>
      </c>
      <c r="D100" s="8"/>
      <c r="E100" s="23">
        <v>3304</v>
      </c>
    </row>
    <row r="101" spans="2:5" ht="12.75">
      <c r="B101" s="6">
        <v>2325</v>
      </c>
      <c r="C101" s="15" t="s">
        <v>39</v>
      </c>
      <c r="D101" s="8"/>
      <c r="E101" s="7">
        <f>E102+E103</f>
        <v>15395</v>
      </c>
    </row>
    <row r="102" spans="2:5" ht="12.75">
      <c r="B102" s="6"/>
      <c r="C102" s="22" t="s">
        <v>51</v>
      </c>
      <c r="D102" s="8"/>
      <c r="E102" s="23">
        <v>13624</v>
      </c>
    </row>
    <row r="103" spans="2:5" ht="12.75">
      <c r="B103" s="6"/>
      <c r="C103" s="22" t="s">
        <v>52</v>
      </c>
      <c r="D103" s="8"/>
      <c r="E103" s="23">
        <v>1771</v>
      </c>
    </row>
    <row r="104" spans="2:5" ht="12.75">
      <c r="B104" s="6">
        <v>2330</v>
      </c>
      <c r="C104" s="15" t="s">
        <v>40</v>
      </c>
      <c r="D104" s="8"/>
      <c r="E104" s="7">
        <f>E105+E106</f>
        <v>9117</v>
      </c>
    </row>
    <row r="105" spans="2:5" ht="12.75">
      <c r="B105" s="6"/>
      <c r="C105" s="22" t="s">
        <v>51</v>
      </c>
      <c r="D105" s="8"/>
      <c r="E105" s="23">
        <v>8068</v>
      </c>
    </row>
    <row r="106" spans="2:5" ht="12.75">
      <c r="B106" s="6"/>
      <c r="C106" s="22" t="s">
        <v>52</v>
      </c>
      <c r="D106" s="8"/>
      <c r="E106" s="23">
        <v>1049</v>
      </c>
    </row>
    <row r="107" spans="2:5" ht="12.75">
      <c r="B107" s="6">
        <v>2335</v>
      </c>
      <c r="C107" s="15" t="s">
        <v>5</v>
      </c>
      <c r="D107" s="8"/>
      <c r="E107" s="7">
        <f>E108+E109</f>
        <v>9781</v>
      </c>
    </row>
    <row r="108" spans="2:5" ht="12.75">
      <c r="B108" s="6"/>
      <c r="C108" s="22" t="s">
        <v>51</v>
      </c>
      <c r="D108" s="8"/>
      <c r="E108" s="23">
        <v>8656</v>
      </c>
    </row>
    <row r="109" spans="2:5" ht="12.75">
      <c r="B109" s="6"/>
      <c r="C109" s="22" t="s">
        <v>52</v>
      </c>
      <c r="D109" s="8"/>
      <c r="E109" s="23">
        <v>1125</v>
      </c>
    </row>
    <row r="110" spans="2:5" ht="12.75">
      <c r="B110" s="6">
        <v>2345</v>
      </c>
      <c r="C110" s="15" t="s">
        <v>41</v>
      </c>
      <c r="D110" s="8"/>
      <c r="E110" s="7">
        <f>E111+E112</f>
        <v>13732</v>
      </c>
    </row>
    <row r="111" spans="2:5" ht="12.75">
      <c r="B111" s="6"/>
      <c r="C111" s="22" t="s">
        <v>51</v>
      </c>
      <c r="D111" s="8"/>
      <c r="E111" s="23">
        <v>12152</v>
      </c>
    </row>
    <row r="112" spans="2:5" ht="12.75">
      <c r="B112" s="6"/>
      <c r="C112" s="22" t="s">
        <v>52</v>
      </c>
      <c r="D112" s="8"/>
      <c r="E112" s="23">
        <v>1580</v>
      </c>
    </row>
    <row r="113" spans="2:5" ht="12.75">
      <c r="B113" s="6">
        <v>2360</v>
      </c>
      <c r="C113" s="15" t="s">
        <v>42</v>
      </c>
      <c r="D113" s="8"/>
      <c r="E113" s="7">
        <f>E114+E115</f>
        <v>9536</v>
      </c>
    </row>
    <row r="114" spans="2:5" ht="12.75">
      <c r="B114" s="6"/>
      <c r="C114" s="22" t="s">
        <v>51</v>
      </c>
      <c r="D114" s="8"/>
      <c r="E114" s="23">
        <v>8439</v>
      </c>
    </row>
    <row r="115" spans="2:5" ht="12.75">
      <c r="B115" s="6"/>
      <c r="C115" s="22" t="s">
        <v>52</v>
      </c>
      <c r="D115" s="8"/>
      <c r="E115" s="23">
        <v>1097</v>
      </c>
    </row>
    <row r="116" spans="2:5" ht="12.75">
      <c r="B116" s="6">
        <v>2795</v>
      </c>
      <c r="C116" s="15" t="s">
        <v>43</v>
      </c>
      <c r="D116" s="8"/>
      <c r="E116" s="7">
        <f>E117+E118+E119+E120+E121</f>
        <v>125936</v>
      </c>
    </row>
    <row r="117" spans="2:5" ht="12.75">
      <c r="B117" s="6"/>
      <c r="C117" s="22" t="s">
        <v>51</v>
      </c>
      <c r="D117" s="8"/>
      <c r="E117" s="23"/>
    </row>
    <row r="118" spans="2:5" ht="12.75">
      <c r="B118" s="6"/>
      <c r="C118" s="22" t="s">
        <v>52</v>
      </c>
      <c r="D118" s="8"/>
      <c r="E118" s="23"/>
    </row>
    <row r="119" spans="2:6" ht="12.75">
      <c r="B119" s="6"/>
      <c r="C119" s="22" t="s">
        <v>53</v>
      </c>
      <c r="D119" s="8"/>
      <c r="E119" s="23">
        <v>-53903</v>
      </c>
      <c r="F119" s="13"/>
    </row>
    <row r="120" spans="2:6" ht="12.75">
      <c r="B120" s="6"/>
      <c r="C120" s="22" t="s">
        <v>55</v>
      </c>
      <c r="D120" s="8"/>
      <c r="E120" s="23">
        <v>244575</v>
      </c>
      <c r="F120" s="13"/>
    </row>
    <row r="121" spans="2:5" ht="12.75">
      <c r="B121" s="6"/>
      <c r="C121" s="22" t="s">
        <v>56</v>
      </c>
      <c r="D121" s="8"/>
      <c r="E121" s="23">
        <v>-64736</v>
      </c>
    </row>
    <row r="122" spans="2:5" ht="12.75">
      <c r="B122" s="6">
        <v>2850</v>
      </c>
      <c r="C122" s="15" t="s">
        <v>44</v>
      </c>
      <c r="D122" s="8"/>
      <c r="E122" s="7">
        <f>E123+E124</f>
        <v>-2510</v>
      </c>
    </row>
    <row r="123" spans="2:5" ht="12.75">
      <c r="B123" s="6"/>
      <c r="C123" s="22" t="s">
        <v>51</v>
      </c>
      <c r="D123" s="8"/>
      <c r="E123" s="23">
        <v>-2221</v>
      </c>
    </row>
    <row r="124" spans="2:5" ht="12.75">
      <c r="B124" s="6"/>
      <c r="C124" s="22" t="s">
        <v>52</v>
      </c>
      <c r="D124" s="8"/>
      <c r="E124" s="23">
        <v>-289</v>
      </c>
    </row>
    <row r="125" spans="2:5" ht="12.75">
      <c r="B125" s="6">
        <v>2875</v>
      </c>
      <c r="C125" s="15" t="s">
        <v>6</v>
      </c>
      <c r="D125" s="8"/>
      <c r="E125" s="7">
        <f>E126+E127</f>
        <v>9615</v>
      </c>
    </row>
    <row r="126" spans="2:5" ht="12.75">
      <c r="B126" s="6"/>
      <c r="C126" s="22" t="s">
        <v>53</v>
      </c>
      <c r="D126" s="8"/>
      <c r="E126" s="23">
        <v>12615</v>
      </c>
    </row>
    <row r="127" spans="2:5" ht="12.75">
      <c r="B127" s="6"/>
      <c r="C127" s="22" t="s">
        <v>110</v>
      </c>
      <c r="D127" s="8"/>
      <c r="E127" s="23">
        <v>-3000</v>
      </c>
    </row>
    <row r="128" spans="2:5" ht="12.75">
      <c r="B128" s="6">
        <v>2985</v>
      </c>
      <c r="C128" s="15" t="s">
        <v>45</v>
      </c>
      <c r="D128" s="8"/>
      <c r="E128" s="7">
        <f>E129+E130+E131</f>
        <v>0</v>
      </c>
    </row>
    <row r="129" spans="2:5" ht="12.75">
      <c r="B129" s="6"/>
      <c r="C129" s="22" t="s">
        <v>51</v>
      </c>
      <c r="D129" s="8"/>
      <c r="E129" s="23"/>
    </row>
    <row r="130" spans="2:5" ht="12.75">
      <c r="B130" s="6"/>
      <c r="C130" s="22" t="s">
        <v>52</v>
      </c>
      <c r="D130" s="8"/>
      <c r="E130" s="23"/>
    </row>
    <row r="131" spans="2:6" ht="12.75">
      <c r="B131" s="6"/>
      <c r="C131" s="22" t="s">
        <v>53</v>
      </c>
      <c r="D131" s="8"/>
      <c r="E131" s="23"/>
      <c r="F131" s="13"/>
    </row>
    <row r="132" spans="2:5" ht="12.75">
      <c r="B132" s="6">
        <v>2986</v>
      </c>
      <c r="C132" s="15" t="s">
        <v>46</v>
      </c>
      <c r="D132" s="8"/>
      <c r="E132" s="7">
        <f>E133+E134</f>
        <v>3073</v>
      </c>
    </row>
    <row r="133" spans="2:5" ht="12.75">
      <c r="B133" s="6"/>
      <c r="C133" s="22" t="s">
        <v>51</v>
      </c>
      <c r="D133" s="8"/>
      <c r="E133" s="23">
        <v>2710</v>
      </c>
    </row>
    <row r="134" spans="2:5" ht="12.75">
      <c r="B134" s="6"/>
      <c r="C134" s="22" t="s">
        <v>52</v>
      </c>
      <c r="D134" s="8"/>
      <c r="E134" s="23">
        <v>363</v>
      </c>
    </row>
    <row r="135" spans="2:5" ht="12.75">
      <c r="B135" s="7" t="s">
        <v>47</v>
      </c>
      <c r="C135" s="15"/>
      <c r="D135" s="8"/>
      <c r="E135" s="4">
        <f>E89+E92+E95+E98+E101+E104+E107+E110+E113+E116+E122+E125+E128+E132</f>
        <v>251342</v>
      </c>
    </row>
    <row r="136" spans="2:5" ht="12.75">
      <c r="B136" s="6"/>
      <c r="C136" s="15"/>
      <c r="D136" s="8"/>
      <c r="E136" s="4"/>
    </row>
    <row r="137" spans="2:5" ht="12.75">
      <c r="B137" s="20" t="s">
        <v>16</v>
      </c>
      <c r="C137" s="18"/>
      <c r="D137" s="8"/>
      <c r="E137" s="4"/>
    </row>
    <row r="138" spans="2:5" ht="12.75">
      <c r="B138" s="6">
        <v>3021</v>
      </c>
      <c r="C138" s="15" t="s">
        <v>48</v>
      </c>
      <c r="D138" s="8"/>
      <c r="E138" s="6"/>
    </row>
    <row r="139" spans="2:5" ht="12.75">
      <c r="B139" s="6"/>
      <c r="C139" s="22" t="s">
        <v>51</v>
      </c>
      <c r="D139" s="8"/>
      <c r="E139" s="23">
        <v>291888</v>
      </c>
    </row>
    <row r="140" spans="2:5" ht="12.75">
      <c r="B140" s="6"/>
      <c r="C140" s="22" t="s">
        <v>52</v>
      </c>
      <c r="D140" s="8"/>
      <c r="E140" s="23">
        <v>39232</v>
      </c>
    </row>
    <row r="141" spans="2:5" ht="12.75">
      <c r="B141" s="20" t="s">
        <v>17</v>
      </c>
      <c r="C141" s="17"/>
      <c r="D141" s="8"/>
      <c r="E141" s="4">
        <f>SUM(E139:E140)</f>
        <v>331120</v>
      </c>
    </row>
    <row r="142" spans="2:5" ht="12.75">
      <c r="B142" s="20"/>
      <c r="C142" s="17"/>
      <c r="D142" s="8"/>
      <c r="E142" s="4"/>
    </row>
    <row r="143" spans="2:5" ht="12.75">
      <c r="B143" s="20" t="s">
        <v>91</v>
      </c>
      <c r="C143" s="17"/>
      <c r="D143" s="8"/>
      <c r="E143" s="4"/>
    </row>
    <row r="144" spans="2:5" ht="12.75">
      <c r="B144" s="5">
        <v>3111</v>
      </c>
      <c r="C144" s="17" t="s">
        <v>107</v>
      </c>
      <c r="D144" s="8"/>
      <c r="E144" s="6">
        <v>414000</v>
      </c>
    </row>
    <row r="145" spans="2:5" ht="12.75">
      <c r="B145" s="5">
        <v>3147</v>
      </c>
      <c r="C145" s="32" t="s">
        <v>92</v>
      </c>
      <c r="D145" s="8"/>
      <c r="E145" s="6">
        <v>24846</v>
      </c>
    </row>
    <row r="146" spans="2:5" ht="12.75">
      <c r="B146" s="5">
        <v>3200</v>
      </c>
      <c r="C146" s="32" t="s">
        <v>94</v>
      </c>
      <c r="D146" s="8"/>
      <c r="E146" s="7">
        <f>SUM(E147:E148)</f>
        <v>1876</v>
      </c>
    </row>
    <row r="147" spans="2:5" ht="12.75">
      <c r="B147" s="5"/>
      <c r="C147" s="33" t="s">
        <v>95</v>
      </c>
      <c r="D147" s="34"/>
      <c r="E147" s="23">
        <v>1660</v>
      </c>
    </row>
    <row r="148" spans="2:5" ht="12.75">
      <c r="B148" s="5"/>
      <c r="C148" s="33" t="s">
        <v>96</v>
      </c>
      <c r="D148" s="34"/>
      <c r="E148" s="23">
        <v>216</v>
      </c>
    </row>
    <row r="149" spans="2:5" ht="12.75">
      <c r="B149" s="5">
        <v>3223</v>
      </c>
      <c r="C149" s="32" t="s">
        <v>104</v>
      </c>
      <c r="D149" s="34"/>
      <c r="E149" s="6">
        <v>20000</v>
      </c>
    </row>
    <row r="150" spans="2:5" ht="12.75">
      <c r="B150" s="20" t="s">
        <v>93</v>
      </c>
      <c r="C150" s="32"/>
      <c r="D150" s="8"/>
      <c r="E150" s="7">
        <f>SUM(E145+E146+E149+E144)</f>
        <v>460722</v>
      </c>
    </row>
    <row r="151" spans="2:5" ht="12.75">
      <c r="B151" s="20"/>
      <c r="C151" s="32"/>
      <c r="D151" s="8"/>
      <c r="E151" s="7"/>
    </row>
    <row r="152" spans="2:5" ht="12.75">
      <c r="B152" s="20" t="s">
        <v>102</v>
      </c>
      <c r="C152" s="32"/>
      <c r="D152" s="8"/>
      <c r="E152" s="7"/>
    </row>
    <row r="153" spans="2:5" ht="12.75">
      <c r="B153" s="42">
        <v>4022</v>
      </c>
      <c r="C153" s="32" t="s">
        <v>72</v>
      </c>
      <c r="D153" s="5"/>
      <c r="E153" s="6">
        <v>30000</v>
      </c>
    </row>
    <row r="154" spans="2:5" ht="12.75">
      <c r="B154" s="42">
        <v>4021</v>
      </c>
      <c r="C154" s="32" t="s">
        <v>105</v>
      </c>
      <c r="D154" s="5"/>
      <c r="E154" s="6">
        <v>30000</v>
      </c>
    </row>
    <row r="155" spans="2:5" ht="12.75">
      <c r="B155" s="42">
        <v>4124</v>
      </c>
      <c r="C155" s="32" t="s">
        <v>108</v>
      </c>
      <c r="D155" s="5"/>
      <c r="E155" s="6">
        <v>-217441</v>
      </c>
    </row>
    <row r="156" spans="2:5" ht="12.75">
      <c r="B156" s="42">
        <v>4152</v>
      </c>
      <c r="C156" s="15" t="s">
        <v>80</v>
      </c>
      <c r="D156" s="5"/>
      <c r="E156" s="6">
        <v>1500</v>
      </c>
    </row>
    <row r="157" spans="2:5" ht="12.75">
      <c r="B157" s="20" t="s">
        <v>106</v>
      </c>
      <c r="C157" s="32"/>
      <c r="D157" s="8"/>
      <c r="E157" s="7">
        <f>SUM(E153:E156)</f>
        <v>-155941</v>
      </c>
    </row>
    <row r="158" spans="2:5" ht="12.75">
      <c r="B158" s="20"/>
      <c r="C158" s="17"/>
      <c r="D158" s="8"/>
      <c r="E158" s="4"/>
    </row>
    <row r="159" spans="2:5" ht="12.75">
      <c r="B159" s="7" t="s">
        <v>24</v>
      </c>
      <c r="C159" s="17"/>
      <c r="D159" s="8"/>
      <c r="E159" s="4"/>
    </row>
    <row r="160" spans="2:5" ht="12.75">
      <c r="B160" s="6">
        <v>5011</v>
      </c>
      <c r="C160" s="18" t="s">
        <v>103</v>
      </c>
      <c r="D160" s="8"/>
      <c r="E160" s="6">
        <v>20000</v>
      </c>
    </row>
    <row r="161" spans="2:5" ht="12.75">
      <c r="B161" s="6">
        <v>5023</v>
      </c>
      <c r="C161" s="17" t="s">
        <v>89</v>
      </c>
      <c r="D161" s="5"/>
      <c r="E161" s="6">
        <v>224000</v>
      </c>
    </row>
    <row r="162" spans="2:5" ht="12.75">
      <c r="B162" s="20" t="s">
        <v>30</v>
      </c>
      <c r="C162" s="17"/>
      <c r="D162" s="5"/>
      <c r="E162" s="7">
        <f>SUM(E160:E161)</f>
        <v>244000</v>
      </c>
    </row>
    <row r="163" spans="2:5" ht="12.75">
      <c r="B163" s="6"/>
      <c r="C163" s="15"/>
      <c r="D163" s="8"/>
      <c r="E163" s="4"/>
    </row>
    <row r="164" spans="2:5" ht="12.75">
      <c r="B164" s="20" t="s">
        <v>49</v>
      </c>
      <c r="C164" s="15"/>
      <c r="D164" s="8"/>
      <c r="E164" s="4"/>
    </row>
    <row r="165" spans="2:11" ht="12.75">
      <c r="B165" s="25">
        <v>6110</v>
      </c>
      <c r="C165" s="26" t="s">
        <v>9</v>
      </c>
      <c r="D165" s="25"/>
      <c r="E165" s="25">
        <v>226823</v>
      </c>
      <c r="F165" s="27"/>
      <c r="G165" s="12"/>
      <c r="H165" s="12"/>
      <c r="I165" s="12"/>
      <c r="J165" s="12"/>
      <c r="K165" s="12"/>
    </row>
    <row r="166" spans="2:11" ht="12.75">
      <c r="B166" s="5">
        <v>6142</v>
      </c>
      <c r="C166" s="28" t="s">
        <v>90</v>
      </c>
      <c r="D166" s="24"/>
      <c r="E166" s="5">
        <v>-269000</v>
      </c>
      <c r="F166" s="12"/>
      <c r="G166" s="12"/>
      <c r="H166" s="12"/>
      <c r="I166" s="12"/>
      <c r="J166" s="12"/>
      <c r="K166" s="12"/>
    </row>
    <row r="167" spans="2:11" ht="12.75">
      <c r="B167" s="5">
        <v>6125</v>
      </c>
      <c r="C167" s="28" t="s">
        <v>54</v>
      </c>
      <c r="D167" s="8"/>
      <c r="E167" s="5">
        <v>-373000</v>
      </c>
      <c r="F167" s="12"/>
      <c r="G167" s="12"/>
      <c r="H167" s="12"/>
      <c r="I167" s="12"/>
      <c r="J167" s="12"/>
      <c r="K167" s="12"/>
    </row>
    <row r="168" spans="2:11" ht="12.75">
      <c r="B168" s="5">
        <v>6137</v>
      </c>
      <c r="C168" s="41" t="s">
        <v>98</v>
      </c>
      <c r="D168" s="8"/>
      <c r="E168" s="5">
        <v>-531370</v>
      </c>
      <c r="F168" s="12"/>
      <c r="G168" s="12"/>
      <c r="H168" s="12"/>
      <c r="I168" s="12"/>
      <c r="J168" s="12"/>
      <c r="K168" s="12"/>
    </row>
    <row r="169" spans="2:11" ht="12.75">
      <c r="B169" s="8" t="s">
        <v>50</v>
      </c>
      <c r="C169" s="15"/>
      <c r="D169" s="8"/>
      <c r="E169" s="20">
        <f>SUM(E165:E168)</f>
        <v>-946547</v>
      </c>
      <c r="F169" s="12"/>
      <c r="G169" s="12"/>
      <c r="H169" s="12"/>
      <c r="I169" s="12"/>
      <c r="J169" s="12"/>
      <c r="K169" s="12"/>
    </row>
    <row r="170" spans="2:11" ht="12.75">
      <c r="B170" s="5"/>
      <c r="C170" s="15"/>
      <c r="D170" s="8"/>
      <c r="E170" s="20"/>
      <c r="F170" s="12"/>
      <c r="G170" s="12"/>
      <c r="H170" s="12"/>
      <c r="I170" s="12"/>
      <c r="J170" s="12"/>
      <c r="K170" s="12"/>
    </row>
    <row r="171" spans="2:11" ht="15">
      <c r="B171" s="29" t="s">
        <v>60</v>
      </c>
      <c r="C171" s="15"/>
      <c r="D171" s="8">
        <f>D79</f>
        <v>411055</v>
      </c>
      <c r="E171" s="20">
        <f>E86+E135+E141+E162+E169+E150+E157</f>
        <v>411055</v>
      </c>
      <c r="F171" s="12"/>
      <c r="G171" s="12"/>
      <c r="H171" s="12"/>
      <c r="I171" s="12"/>
      <c r="J171" s="12"/>
      <c r="K171" s="12"/>
    </row>
    <row r="172" spans="2:11" ht="15">
      <c r="B172" s="29"/>
      <c r="C172" s="15"/>
      <c r="D172" s="8"/>
      <c r="E172" s="20"/>
      <c r="F172" s="12"/>
      <c r="G172" s="12"/>
      <c r="H172" s="12"/>
      <c r="I172" s="12"/>
      <c r="J172" s="12"/>
      <c r="K172" s="12"/>
    </row>
    <row r="173" spans="2:11" ht="15">
      <c r="B173" s="29" t="s">
        <v>61</v>
      </c>
      <c r="C173" s="15"/>
      <c r="D173" s="8">
        <f>SUM(D171+D64)</f>
        <v>4331466</v>
      </c>
      <c r="E173" s="8">
        <f>SUM(E171+E64)</f>
        <v>4331466</v>
      </c>
      <c r="F173" s="12"/>
      <c r="G173" s="12"/>
      <c r="H173" s="12"/>
      <c r="I173" s="12"/>
      <c r="J173" s="12"/>
      <c r="K173" s="12"/>
    </row>
    <row r="174" spans="2:11" ht="15">
      <c r="B174" s="29"/>
      <c r="C174" s="15"/>
      <c r="D174" s="8"/>
      <c r="E174" s="20"/>
      <c r="F174" s="12"/>
      <c r="G174" s="12"/>
      <c r="H174" s="12"/>
      <c r="I174" s="12"/>
      <c r="J174" s="12"/>
      <c r="K174" s="12"/>
    </row>
    <row r="175" spans="2:11" ht="12.75">
      <c r="B175" s="12"/>
      <c r="C175" s="30"/>
      <c r="D175" s="12"/>
      <c r="E175" s="12"/>
      <c r="F175" s="12"/>
      <c r="G175" s="12"/>
      <c r="H175" s="12"/>
      <c r="I175" s="12"/>
      <c r="J175" s="12"/>
      <c r="K175" s="12"/>
    </row>
    <row r="176" ht="12.75">
      <c r="F176" s="13"/>
    </row>
    <row r="177" ht="12.75">
      <c r="E177" s="9"/>
    </row>
    <row r="178" spans="4:5" ht="12.75">
      <c r="D178" s="9"/>
      <c r="E178" s="10"/>
    </row>
    <row r="179" spans="4:5" ht="12.75">
      <c r="D179" s="9"/>
      <c r="E179" s="10"/>
    </row>
    <row r="180" spans="4:5" ht="12.75">
      <c r="D180" s="9"/>
      <c r="E180" s="10"/>
    </row>
    <row r="181" spans="4:5" ht="12.75">
      <c r="D181" s="9"/>
      <c r="E181" s="10"/>
    </row>
    <row r="182" spans="4:5" ht="12.75">
      <c r="D182" s="9"/>
      <c r="E182" s="10"/>
    </row>
    <row r="183" spans="4:5" ht="12.75">
      <c r="D183" s="11"/>
      <c r="E183" s="10"/>
    </row>
    <row r="184" spans="4:5" ht="12.75">
      <c r="D184" s="11"/>
      <c r="E184" s="10"/>
    </row>
    <row r="194" ht="12.75">
      <c r="F194" s="12"/>
    </row>
  </sheetData>
  <sheetProtection/>
  <mergeCells count="6">
    <mergeCell ref="B1:E1"/>
    <mergeCell ref="B2:E2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&amp;C&amp;P.oldal
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2024-01-19T11:00:48Z</cp:lastPrinted>
  <dcterms:created xsi:type="dcterms:W3CDTF">2015-04-22T08:22:53Z</dcterms:created>
  <dcterms:modified xsi:type="dcterms:W3CDTF">2024-01-19T14:44:23Z</dcterms:modified>
  <cp:category/>
  <cp:version/>
  <cp:contentType/>
  <cp:contentStatus/>
</cp:coreProperties>
</file>