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3_11_03_ állapot" sheetId="1" r:id="rId1"/>
  </sheets>
  <definedNames/>
  <calcPr fullCalcOnLoad="1"/>
</workbook>
</file>

<file path=xl/sharedStrings.xml><?xml version="1.0" encoding="utf-8"?>
<sst xmlns="http://schemas.openxmlformats.org/spreadsheetml/2006/main" count="247" uniqueCount="139">
  <si>
    <t>eFt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</si>
  <si>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</si>
  <si>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</si>
  <si>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</si>
  <si>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</si>
  <si>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</si>
  <si>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1/b. sz. melléklet összesen</t>
  </si>
  <si>
    <t>Személyi juttatások</t>
  </si>
  <si>
    <t>Ferencvárosi Egyesített Bölcsődék</t>
  </si>
  <si>
    <t xml:space="preserve">FESZGYI   </t>
  </si>
  <si>
    <t xml:space="preserve">I. Állami pénzeszköz átvétellel kapcsolatos előirányzat módosítás </t>
  </si>
  <si>
    <t>Mindösszesen</t>
  </si>
  <si>
    <t>Dologi kiadások</t>
  </si>
  <si>
    <t>Települési önkormányzatok szoc. és gyermekj. és gyermekétk. feladatainak tám.</t>
  </si>
  <si>
    <t>Munkaad. terhelő jár. és szoc. hozzáj adó</t>
  </si>
  <si>
    <t>Sor-szám</t>
  </si>
  <si>
    <t>Beruházások</t>
  </si>
  <si>
    <t>1/c. sz. melléklet</t>
  </si>
  <si>
    <t>Munkaadókat terhelő jár. és szociális hozzájár.adó</t>
  </si>
  <si>
    <t>III. Testületi döntést igénylő előirányzat módosítás</t>
  </si>
  <si>
    <t>Általános tartalék</t>
  </si>
  <si>
    <t>III. Képviselőtestületi döntést igénylő előirányzat módosítások összesen</t>
  </si>
  <si>
    <t xml:space="preserve">6. sz. melléklet </t>
  </si>
  <si>
    <t>6. sz. melléklet mindösszesen</t>
  </si>
  <si>
    <t>3/c. sz. melléklet összesen</t>
  </si>
  <si>
    <t>5.sz.melléklet</t>
  </si>
  <si>
    <t>5.sz.melléklet összesen</t>
  </si>
  <si>
    <t>Tárgyévi finanszírozási megelőlegezések</t>
  </si>
  <si>
    <t>1/c. sz. melléklet összesen</t>
  </si>
  <si>
    <t>A 2023. évi költségvetés módosítása</t>
  </si>
  <si>
    <t>FESZGYI</t>
  </si>
  <si>
    <t>6. sz. melléklet  összesen</t>
  </si>
  <si>
    <t xml:space="preserve">2. sz. melléklet </t>
  </si>
  <si>
    <t xml:space="preserve">3/c. sz. melléklet előirányzat átcsoportosítás </t>
  </si>
  <si>
    <t>Ferencvárosi Intézményüzemeltetési Központ</t>
  </si>
  <si>
    <t>Egyéb működési célú kiadások</t>
  </si>
  <si>
    <t xml:space="preserve"> Helyi önkormányzatok működésének általános támogatása</t>
  </si>
  <si>
    <t xml:space="preserve">   -  Általános támogatási jogcímekhez nyújtott kiegészítő támogatás</t>
  </si>
  <si>
    <t>2. sz. melléklet (intézményi kérelem)</t>
  </si>
  <si>
    <t>FESZGYI   (műszakpótlék, helyettesítési díj, egyéb bérpótlékok))</t>
  </si>
  <si>
    <t>2. sz. melléklet (intézményi kérelem) mindösszesen</t>
  </si>
  <si>
    <t xml:space="preserve">3/c. sz. melléklet </t>
  </si>
  <si>
    <t xml:space="preserve">2. sz. melléklet előirányzat átcsoportosítás </t>
  </si>
  <si>
    <t>Egyéb működési bevételek</t>
  </si>
  <si>
    <t>Készletértékesítés</t>
  </si>
  <si>
    <t>FMK</t>
  </si>
  <si>
    <t>Közvetített szolgáltatások ellenértéke</t>
  </si>
  <si>
    <t>Pinceszínház</t>
  </si>
  <si>
    <t>Általános forgalmi adó visszatérítése</t>
  </si>
  <si>
    <t>Ferencvárosi Pinceszínház</t>
  </si>
  <si>
    <t>Csudafa Óvoda</t>
  </si>
  <si>
    <t>2. sz. melléklet  mindösszesen</t>
  </si>
  <si>
    <t>2. sz. melléklet előirányzat átcsoportosítás mindösszesen</t>
  </si>
  <si>
    <t>Települési önkormányzatok egyes köznevelési feladatainak támogatása</t>
  </si>
  <si>
    <t>Egyéb felhalmozási célú kiadások</t>
  </si>
  <si>
    <t>Egészségügyi prevenció</t>
  </si>
  <si>
    <t>Sport és szabadidős feladatok</t>
  </si>
  <si>
    <t>Hátrányos helyzetű diákok sport támogatása</t>
  </si>
  <si>
    <t>Testvérvárosi kapcsolatok</t>
  </si>
  <si>
    <t>Nemzetiségi Önkormányzat működési kiadásai - Dologi kiadások</t>
  </si>
  <si>
    <t>3/c. sz. melléklet előirányzat átcsoportosítás  mindösszesen</t>
  </si>
  <si>
    <t xml:space="preserve">3/d. sz. melléklet előirányzat átcsoportosítás </t>
  </si>
  <si>
    <t>Irodalmi  pályázat</t>
  </si>
  <si>
    <t>3/d. sz. melléklet előirányzat átcsoportosítás  mindösszesen</t>
  </si>
  <si>
    <t xml:space="preserve">4. sz. melléklet előirányzat átcsoportosítás </t>
  </si>
  <si>
    <t>Valéria tér felújítása</t>
  </si>
  <si>
    <t>Felújítások</t>
  </si>
  <si>
    <t xml:space="preserve">Egyéb közterületek felújítása, fejlesztése </t>
  </si>
  <si>
    <t>Felújításokkal kapcsolatos tervezések , MÁV csatorna tervezés</t>
  </si>
  <si>
    <t>Önkormányzati lakások komfortosítása, lakások és helyiségek felújítása</t>
  </si>
  <si>
    <t>Településrendezési eszközök</t>
  </si>
  <si>
    <t>4. sz. melléklet előirányzat átcsoportosítás mindösszesen</t>
  </si>
  <si>
    <t xml:space="preserve">5. sz. melléklet előirányzat átcsoportosítás </t>
  </si>
  <si>
    <t>5. sz. melléklet előirányzat átcsoportosítás mindösszesen</t>
  </si>
  <si>
    <t>KF - rehabilitáció járulékos költségek - Dologi kiadások</t>
  </si>
  <si>
    <t xml:space="preserve">3/a. sz. melléklet előirányzat átcsoportosítás </t>
  </si>
  <si>
    <t>3/a. sz. melléklet előirányzat átcsoportosítás  mindösszesen</t>
  </si>
  <si>
    <t>Csicsergő Óvoda</t>
  </si>
  <si>
    <t>Epres Óvoda</t>
  </si>
  <si>
    <t>Liliom Óvoda</t>
  </si>
  <si>
    <t>Szolgáltatások ellenértéke - Bérleti díjak</t>
  </si>
  <si>
    <t>FIÜK</t>
  </si>
  <si>
    <t>Kiszámlázott általános forgalmi adó</t>
  </si>
  <si>
    <t>Ferencvárosi Egyesített Bölcsődék (műszakpótlék, helyettesítési díj)</t>
  </si>
  <si>
    <r>
      <t xml:space="preserve">Méhecske Óvoda  </t>
    </r>
    <r>
      <rPr>
        <i/>
        <sz val="10"/>
        <rFont val="Arial CE"/>
        <family val="0"/>
      </rPr>
      <t>(helyettesítési díjak)</t>
    </r>
  </si>
  <si>
    <r>
      <t xml:space="preserve">Napfény Óvoda </t>
    </r>
    <r>
      <rPr>
        <i/>
        <sz val="10"/>
        <rFont val="Arial CE"/>
        <family val="0"/>
      </rPr>
      <t>(helyettesítési díjak)</t>
    </r>
  </si>
  <si>
    <r>
      <t>Ugrifüles Óvoda</t>
    </r>
    <r>
      <rPr>
        <i/>
        <sz val="10"/>
        <rFont val="Arial CE"/>
        <family val="0"/>
      </rPr>
      <t xml:space="preserve"> (helyettesítési díjak)</t>
    </r>
  </si>
  <si>
    <r>
      <t>Ferencvárosi Intézményüzemeltetési Központ (</t>
    </r>
    <r>
      <rPr>
        <i/>
        <sz val="10"/>
        <rFont val="Arial CE"/>
        <family val="0"/>
      </rPr>
      <t xml:space="preserve"> műszakpótlék, rendkívüli munkavégzés)</t>
    </r>
  </si>
  <si>
    <t>Kamatbevételek és más nyereségjellegű bevételek</t>
  </si>
  <si>
    <t>Beruházások-Csicsergő Óvoda fűtés korszerűsítés</t>
  </si>
  <si>
    <t>Felújítások - Aprók Háza homlokzat hőszigetelés teraszfelújítás</t>
  </si>
  <si>
    <t xml:space="preserve">   - 2023. október havi felmérés pótigény/lemondás</t>
  </si>
  <si>
    <t xml:space="preserve">   - Szociális ágazati összevont pótlék 2023. IX.-X . hó</t>
  </si>
  <si>
    <r>
      <t xml:space="preserve">2. sz. melléklet </t>
    </r>
    <r>
      <rPr>
        <i/>
        <sz val="10"/>
        <rFont val="Arial CE"/>
        <family val="0"/>
      </rPr>
      <t>(Szociális ágazati összevont pótlék 2023. IX.- X . hó)</t>
    </r>
  </si>
  <si>
    <r>
      <t>2. sz. melléklet</t>
    </r>
    <r>
      <rPr>
        <b/>
        <i/>
        <sz val="10"/>
        <rFont val="Arial CE"/>
        <family val="0"/>
      </rPr>
      <t xml:space="preserve">  összesen </t>
    </r>
    <r>
      <rPr>
        <i/>
        <sz val="10"/>
        <rFont val="Arial CE"/>
        <family val="0"/>
      </rPr>
      <t>(Szociális ágazati összevont pótlék 2023. IX.- X . hó)</t>
    </r>
  </si>
  <si>
    <t xml:space="preserve">   - 2023.évi bérintézkedések támogatása</t>
  </si>
  <si>
    <t>Szolgáltatások ellenértéke -Egyéb szolgáltatások</t>
  </si>
  <si>
    <t>Köztemetés</t>
  </si>
  <si>
    <t>Polgármester tiszt. összefüggő egyéb feladatok</t>
  </si>
  <si>
    <t>Ellátottak pénzbeli juttatásai</t>
  </si>
  <si>
    <t>HERO pályázat</t>
  </si>
  <si>
    <t>Jövedelemkiegészítő támogatás</t>
  </si>
  <si>
    <t>Kulturális koncepció</t>
  </si>
  <si>
    <t>Nemzeti, önkormányzati ünnepek, rendezvények</t>
  </si>
  <si>
    <t>Tartószerkezeti statikai vizsgálatok</t>
  </si>
  <si>
    <t>Kerékpáros infr. tervezés, kiépítés, fejlesztés, okosbicikli tárolók</t>
  </si>
  <si>
    <t>Ecserei úti metromegálló felszíni rendezése</t>
  </si>
  <si>
    <t xml:space="preserve">Fizetendő általános forgalmi adó  - Dologi kiadások </t>
  </si>
  <si>
    <t>4. sz. melléklet FAD</t>
  </si>
  <si>
    <t>Egyéb közterületek felújítása, fejlesztése - Felújítások</t>
  </si>
  <si>
    <t>Ételliftek felújítása - Felújítások</t>
  </si>
  <si>
    <t>Lónyay u. 19. orvosi rendelő nyílászáró - Felújítások</t>
  </si>
  <si>
    <t>FESZ épületének felújítása - Felújítások</t>
  </si>
  <si>
    <t>Idősgondozás átalakítása - Felújítások</t>
  </si>
  <si>
    <t>4. sz. melléklet FAD összesen</t>
  </si>
  <si>
    <t>5.sz.melléklet FAD</t>
  </si>
  <si>
    <t>Haller parkba illemhelyiség építése - Beruházások</t>
  </si>
  <si>
    <t>5.sz.melléklet  FAD összesen</t>
  </si>
  <si>
    <t>Boráros téri lámpás zebra - Beruházások</t>
  </si>
  <si>
    <t>Térfigyelő rendszer fejlesztése</t>
  </si>
  <si>
    <t>Parkolási feladatok (FEV IX. Zrt. által ellátott feladatokkal együtt) (Hirsch Ügyvédi Iroda) - Dologi kiadások</t>
  </si>
  <si>
    <t>Balatonszéplaki Üdülő</t>
  </si>
  <si>
    <t>4. melléklet</t>
  </si>
  <si>
    <t>Nem önkormányzati tulajdonú lakóépületek veszélyelhárítása</t>
  </si>
  <si>
    <t>4. sz. melléklet</t>
  </si>
  <si>
    <t>2. sz. melléklet (intézményi kérelem jutalom)</t>
  </si>
  <si>
    <r>
      <rPr>
        <sz val="10"/>
        <rFont val="Arial"/>
        <family val="2"/>
      </rPr>
      <t>Kicsi Bocs Óvoda</t>
    </r>
    <r>
      <rPr>
        <i/>
        <sz val="10"/>
        <rFont val="Arial"/>
        <family val="2"/>
      </rPr>
      <t xml:space="preserve"> </t>
    </r>
  </si>
  <si>
    <t xml:space="preserve">Liliom Óvoda </t>
  </si>
  <si>
    <t xml:space="preserve">Méhecske Óvoda  </t>
  </si>
  <si>
    <r>
      <t xml:space="preserve">Ferencvárosi Pinceszínház </t>
    </r>
    <r>
      <rPr>
        <i/>
        <sz val="10"/>
        <rFont val="Arial CE"/>
        <family val="0"/>
      </rPr>
      <t>(jutalom)</t>
    </r>
  </si>
  <si>
    <t>Csicsergő Óvoda (Státusztörvény el nem fogadása miatti végkielégítés)</t>
  </si>
  <si>
    <t>Epres Óvoda (Státusztörvény el nem fogadása miatti végkielégítés)</t>
  </si>
  <si>
    <r>
      <rPr>
        <sz val="10"/>
        <rFont val="Arial"/>
        <family val="2"/>
      </rPr>
      <t>Kicsi Bocs Óvoda</t>
    </r>
    <r>
      <rPr>
        <i/>
        <sz val="10"/>
        <rFont val="Arial"/>
        <family val="2"/>
      </rPr>
      <t xml:space="preserve"> (Státusztörvény el nem fogadása miatti végkielégítés)</t>
    </r>
  </si>
  <si>
    <r>
      <t xml:space="preserve">Liliom Óvoda </t>
    </r>
    <r>
      <rPr>
        <i/>
        <sz val="10"/>
        <rFont val="Arial CE"/>
        <family val="0"/>
      </rPr>
      <t>(Státusztörvény el nem fogadása miatti végkielégítés)</t>
    </r>
  </si>
  <si>
    <t>Soroksári út 84- Koppány utca 3. Épületbontás - Dologi kiadások</t>
  </si>
  <si>
    <r>
      <t>Önkormányzat kamat</t>
    </r>
    <r>
      <rPr>
        <i/>
        <sz val="8"/>
        <rFont val="Arial"/>
        <family val="2"/>
      </rPr>
      <t xml:space="preserve"> (Rövidlejáratú betét kamata 140.464 eFt)</t>
    </r>
  </si>
  <si>
    <t>FESZGYI  (jutalom)</t>
  </si>
  <si>
    <t>lakáslemondás térítés</t>
  </si>
  <si>
    <t>Márton utca 8. részleges bontás - Dologi kiadás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</si>
</sst>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  <numFmt numFmtId="181" formatCode="_(* #,##0.00_);_(* \(#,##0.00\);_(* &quot;-&quot;??_);_(@_)"/>
    <numFmt numFmtId="182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1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12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i/>
      <sz val="12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" fontId="16" fillId="0" borderId="10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26" fillId="0" borderId="10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16" fillId="0" borderId="11" xfId="0" applyNumberFormat="1" applyFont="1" applyFill="1" applyBorder="1" applyAlignment="1" applyProtection="1">
      <alignment/>
      <protection locked="0"/>
    </xf>
    <xf numFmtId="3" fontId="23" fillId="0" borderId="10" xfId="57" applyNumberFormat="1" applyFont="1" applyFill="1" applyBorder="1">
      <alignment/>
      <protection/>
    </xf>
    <xf numFmtId="0" fontId="24" fillId="0" borderId="10" xfId="59" applyFont="1" applyFill="1" applyBorder="1" applyAlignment="1">
      <alignment/>
      <protection/>
    </xf>
    <xf numFmtId="3" fontId="16" fillId="0" borderId="12" xfId="57" applyNumberFormat="1" applyFont="1" applyFill="1" applyBorder="1">
      <alignment/>
      <protection/>
    </xf>
    <xf numFmtId="3" fontId="23" fillId="0" borderId="10" xfId="57" applyNumberFormat="1" applyFont="1" applyFill="1" applyBorder="1" applyAlignment="1">
      <alignment vertical="center"/>
      <protection/>
    </xf>
    <xf numFmtId="3" fontId="23" fillId="0" borderId="13" xfId="57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3" fontId="27" fillId="0" borderId="10" xfId="57" applyNumberFormat="1" applyFont="1" applyFill="1" applyBorder="1" applyAlignment="1">
      <alignment vertical="center"/>
      <protection/>
    </xf>
    <xf numFmtId="3" fontId="30" fillId="0" borderId="10" xfId="57" applyNumberFormat="1" applyFont="1" applyFill="1" applyBorder="1">
      <alignment/>
      <protection/>
    </xf>
    <xf numFmtId="3" fontId="30" fillId="0" borderId="10" xfId="57" applyNumberFormat="1" applyFont="1" applyFill="1" applyBorder="1" applyAlignment="1">
      <alignment vertical="center"/>
      <protection/>
    </xf>
    <xf numFmtId="3" fontId="0" fillId="0" borderId="14" xfId="57" applyNumberFormat="1" applyFont="1" applyFill="1" applyBorder="1">
      <alignment/>
      <protection/>
    </xf>
    <xf numFmtId="3" fontId="24" fillId="0" borderId="15" xfId="57" applyNumberFormat="1" applyFont="1" applyFill="1" applyBorder="1">
      <alignment/>
      <protection/>
    </xf>
    <xf numFmtId="3" fontId="0" fillId="0" borderId="10" xfId="57" applyNumberFormat="1" applyFont="1" applyFill="1" applyBorder="1" applyAlignment="1">
      <alignment vertical="center"/>
      <protection/>
    </xf>
    <xf numFmtId="3" fontId="16" fillId="0" borderId="16" xfId="57" applyNumberFormat="1" applyFont="1" applyFill="1" applyBorder="1">
      <alignment/>
      <protection/>
    </xf>
    <xf numFmtId="3" fontId="26" fillId="0" borderId="16" xfId="57" applyNumberFormat="1" applyFont="1" applyFill="1" applyBorder="1">
      <alignment/>
      <protection/>
    </xf>
    <xf numFmtId="0" fontId="26" fillId="0" borderId="17" xfId="0" applyFont="1" applyFill="1" applyBorder="1" applyAlignment="1">
      <alignment horizontal="left"/>
    </xf>
    <xf numFmtId="0" fontId="16" fillId="0" borderId="10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3" fontId="38" fillId="0" borderId="0" xfId="0" applyNumberFormat="1" applyFont="1" applyBorder="1" applyAlignment="1">
      <alignment/>
    </xf>
    <xf numFmtId="3" fontId="24" fillId="0" borderId="13" xfId="57" applyNumberFormat="1" applyFont="1" applyFill="1" applyBorder="1" applyAlignment="1">
      <alignment vertical="center"/>
      <protection/>
    </xf>
    <xf numFmtId="3" fontId="16" fillId="0" borderId="13" xfId="57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3" fontId="25" fillId="0" borderId="10" xfId="57" applyNumberFormat="1" applyFont="1" applyFill="1" applyBorder="1">
      <alignment/>
      <protection/>
    </xf>
    <xf numFmtId="0" fontId="24" fillId="0" borderId="13" xfId="59" applyFont="1" applyFill="1" applyBorder="1" applyAlignment="1">
      <alignment/>
      <protection/>
    </xf>
    <xf numFmtId="3" fontId="16" fillId="0" borderId="15" xfId="57" applyNumberFormat="1" applyFont="1" applyFill="1" applyBorder="1">
      <alignment/>
      <protection/>
    </xf>
    <xf numFmtId="3" fontId="0" fillId="0" borderId="14" xfId="57" applyNumberFormat="1" applyFont="1" applyFill="1" applyBorder="1" applyAlignment="1">
      <alignment vertical="center"/>
      <protection/>
    </xf>
    <xf numFmtId="0" fontId="39" fillId="0" borderId="0" xfId="0" applyFont="1" applyBorder="1" applyAlignment="1">
      <alignment/>
    </xf>
    <xf numFmtId="0" fontId="29" fillId="0" borderId="14" xfId="59" applyFont="1" applyFill="1" applyBorder="1" applyAlignment="1">
      <alignment vertical="center"/>
      <protection/>
    </xf>
    <xf numFmtId="3" fontId="24" fillId="0" borderId="12" xfId="57" applyNumberFormat="1" applyFont="1" applyFill="1" applyBorder="1" applyAlignment="1">
      <alignment vertical="center"/>
      <protection/>
    </xf>
    <xf numFmtId="3" fontId="16" fillId="0" borderId="12" xfId="57" applyNumberFormat="1" applyFont="1" applyFill="1" applyBorder="1" applyAlignment="1">
      <alignment vertical="center"/>
      <protection/>
    </xf>
    <xf numFmtId="3" fontId="31" fillId="0" borderId="10" xfId="57" applyNumberFormat="1" applyFont="1" applyFill="1" applyBorder="1" applyAlignment="1">
      <alignment vertical="center"/>
      <protection/>
    </xf>
    <xf numFmtId="3" fontId="26" fillId="0" borderId="12" xfId="57" applyNumberFormat="1" applyFont="1" applyFill="1" applyBorder="1" applyAlignment="1">
      <alignment vertical="center"/>
      <protection/>
    </xf>
    <xf numFmtId="3" fontId="31" fillId="0" borderId="14" xfId="57" applyNumberFormat="1" applyFont="1" applyFill="1" applyBorder="1" applyAlignment="1">
      <alignment vertical="center"/>
      <protection/>
    </xf>
    <xf numFmtId="3" fontId="26" fillId="0" borderId="10" xfId="0" applyNumberFormat="1" applyFont="1" applyFill="1" applyBorder="1" applyAlignment="1">
      <alignment vertical="center"/>
    </xf>
    <xf numFmtId="3" fontId="26" fillId="0" borderId="14" xfId="57" applyNumberFormat="1" applyFont="1" applyFill="1" applyBorder="1" applyAlignment="1">
      <alignment vertical="center"/>
      <protection/>
    </xf>
    <xf numFmtId="3" fontId="26" fillId="0" borderId="10" xfId="57" applyNumberFormat="1" applyFont="1" applyFill="1" applyBorder="1" applyAlignment="1">
      <alignment vertical="center"/>
      <protection/>
    </xf>
    <xf numFmtId="0" fontId="29" fillId="0" borderId="14" xfId="58" applyFont="1" applyFill="1" applyBorder="1" applyAlignment="1">
      <alignment vertical="center"/>
      <protection/>
    </xf>
    <xf numFmtId="3" fontId="30" fillId="0" borderId="15" xfId="57" applyNumberFormat="1" applyFont="1" applyFill="1" applyBorder="1" applyAlignment="1">
      <alignment vertical="center"/>
      <protection/>
    </xf>
    <xf numFmtId="3" fontId="0" fillId="0" borderId="10" xfId="57" applyNumberFormat="1" applyFont="1" applyFill="1" applyBorder="1">
      <alignment/>
      <protection/>
    </xf>
    <xf numFmtId="3" fontId="31" fillId="0" borderId="10" xfId="57" applyNumberFormat="1" applyFont="1" applyFill="1" applyBorder="1">
      <alignment/>
      <protection/>
    </xf>
    <xf numFmtId="3" fontId="0" fillId="0" borderId="13" xfId="57" applyNumberFormat="1" applyFont="1" applyFill="1" applyBorder="1" applyAlignment="1">
      <alignment vertical="center"/>
      <protection/>
    </xf>
    <xf numFmtId="0" fontId="16" fillId="0" borderId="10" xfId="0" applyFont="1" applyFill="1" applyBorder="1" applyAlignment="1">
      <alignment horizontal="left"/>
    </xf>
    <xf numFmtId="3" fontId="40" fillId="0" borderId="0" xfId="0" applyNumberFormat="1" applyFont="1" applyBorder="1" applyAlignment="1">
      <alignment/>
    </xf>
    <xf numFmtId="3" fontId="0" fillId="0" borderId="15" xfId="57" applyNumberFormat="1" applyFont="1" applyFill="1" applyBorder="1" applyAlignment="1">
      <alignment vertical="center"/>
      <protection/>
    </xf>
    <xf numFmtId="3" fontId="16" fillId="0" borderId="10" xfId="57" applyNumberFormat="1" applyFont="1" applyFill="1" applyBorder="1" applyAlignment="1">
      <alignment vertical="center"/>
      <protection/>
    </xf>
    <xf numFmtId="0" fontId="39" fillId="0" borderId="0" xfId="0" applyFont="1" applyFill="1" applyBorder="1" applyAlignment="1">
      <alignment/>
    </xf>
    <xf numFmtId="3" fontId="16" fillId="0" borderId="15" xfId="57" applyNumberFormat="1" applyFont="1" applyFill="1" applyBorder="1">
      <alignment/>
      <protection/>
    </xf>
    <xf numFmtId="3" fontId="40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1" fillId="0" borderId="14" xfId="57" applyNumberFormat="1" applyFont="1" applyFill="1" applyBorder="1">
      <alignment/>
      <protection/>
    </xf>
    <xf numFmtId="3" fontId="16" fillId="0" borderId="19" xfId="57" applyNumberFormat="1" applyFont="1" applyFill="1" applyBorder="1">
      <alignment/>
      <protection/>
    </xf>
    <xf numFmtId="0" fontId="39" fillId="0" borderId="0" xfId="0" applyFont="1" applyFill="1" applyAlignment="1">
      <alignment/>
    </xf>
    <xf numFmtId="3" fontId="0" fillId="0" borderId="14" xfId="57" applyNumberFormat="1" applyFont="1" applyFill="1" applyBorder="1" applyAlignment="1">
      <alignment horizontal="left" vertical="center"/>
      <protection/>
    </xf>
    <xf numFmtId="3" fontId="0" fillId="0" borderId="10" xfId="57" applyNumberFormat="1" applyFont="1" applyFill="1" applyBorder="1" applyAlignment="1">
      <alignment horizontal="right" vertical="center"/>
      <protection/>
    </xf>
    <xf numFmtId="3" fontId="21" fillId="0" borderId="0" xfId="57" applyNumberFormat="1" applyFont="1" applyFill="1" applyAlignment="1">
      <alignment horizontal="center"/>
      <protection/>
    </xf>
    <xf numFmtId="3" fontId="23" fillId="0" borderId="0" xfId="57" applyNumberFormat="1" applyFont="1" applyFill="1" applyAlignment="1">
      <alignment horizontal="centerContinuous"/>
      <protection/>
    </xf>
    <xf numFmtId="3" fontId="24" fillId="0" borderId="0" xfId="57" applyNumberFormat="1" applyFont="1" applyFill="1" applyAlignment="1">
      <alignment horizontal="right"/>
      <protection/>
    </xf>
    <xf numFmtId="0" fontId="26" fillId="0" borderId="10" xfId="59" applyFont="1" applyFill="1" applyBorder="1" applyAlignment="1">
      <alignment/>
      <protection/>
    </xf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39" fillId="0" borderId="0" xfId="0" applyNumberFormat="1" applyFont="1" applyAlignment="1">
      <alignment/>
    </xf>
    <xf numFmtId="0" fontId="26" fillId="0" borderId="14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6" fillId="0" borderId="12" xfId="0" applyFont="1" applyFill="1" applyBorder="1" applyAlignment="1">
      <alignment vertical="center"/>
    </xf>
    <xf numFmtId="3" fontId="32" fillId="0" borderId="10" xfId="57" applyNumberFormat="1" applyFont="1" applyFill="1" applyBorder="1" applyAlignment="1">
      <alignment vertical="center"/>
      <protection/>
    </xf>
    <xf numFmtId="3" fontId="24" fillId="0" borderId="15" xfId="57" applyNumberFormat="1" applyFont="1" applyFill="1" applyBorder="1">
      <alignment/>
      <protection/>
    </xf>
    <xf numFmtId="0" fontId="26" fillId="0" borderId="12" xfId="0" applyFont="1" applyFill="1" applyBorder="1" applyAlignment="1">
      <alignment horizontal="left"/>
    </xf>
    <xf numFmtId="3" fontId="24" fillId="0" borderId="11" xfId="57" applyNumberFormat="1" applyFont="1" applyFill="1" applyBorder="1">
      <alignment/>
      <protection/>
    </xf>
    <xf numFmtId="3" fontId="21" fillId="0" borderId="0" xfId="57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3" fontId="22" fillId="0" borderId="0" xfId="57" applyNumberFormat="1" applyFont="1" applyFill="1" applyAlignment="1">
      <alignment horizontal="center"/>
      <protection/>
    </xf>
    <xf numFmtId="0" fontId="28" fillId="0" borderId="0" xfId="0" applyFont="1" applyFill="1" applyAlignment="1">
      <alignment/>
    </xf>
    <xf numFmtId="3" fontId="24" fillId="0" borderId="20" xfId="57" applyNumberFormat="1" applyFont="1" applyFill="1" applyBorder="1" applyAlignment="1">
      <alignment horizontal="center" vertical="center" wrapText="1"/>
      <protection/>
    </xf>
    <xf numFmtId="3" fontId="24" fillId="0" borderId="15" xfId="57" applyNumberFormat="1" applyFont="1" applyFill="1" applyBorder="1" applyAlignment="1">
      <alignment horizontal="center" vertical="center" wrapText="1"/>
      <protection/>
    </xf>
    <xf numFmtId="3" fontId="23" fillId="0" borderId="20" xfId="57" applyNumberFormat="1" applyFont="1" applyFill="1" applyBorder="1" applyAlignment="1">
      <alignment horizontal="center" vertical="center"/>
      <protection/>
    </xf>
    <xf numFmtId="3" fontId="23" fillId="0" borderId="15" xfId="57" applyNumberFormat="1" applyFont="1" applyFill="1" applyBorder="1" applyAlignment="1">
      <alignment horizontal="center" vertical="center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006évimozgástáblák" xfId="57"/>
    <cellStyle name="Normál_2011évivéglegesteljesítésápr21" xfId="58"/>
    <cellStyle name="Normál_2012éviköltségvetésjan19este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280"/>
  <sheetViews>
    <sheetView tabSelected="1" view="pageBreakPreview" zoomScale="60" zoomScalePageLayoutView="0" workbookViewId="0" topLeftCell="A205">
      <selection activeCell="A84" sqref="A84:IV84"/>
    </sheetView>
  </sheetViews>
  <sheetFormatPr defaultColWidth="9.140625" defaultRowHeight="12.75"/>
  <cols>
    <col min="1" max="1" width="5.8515625" style="0" customWidth="1"/>
    <col min="2" max="2" width="83.28125" style="0" customWidth="1"/>
    <col min="3" max="4" width="11.7109375" style="0" customWidth="1"/>
    <col min="5" max="5" width="12.28125" style="0" customWidth="1"/>
    <col min="6" max="6" width="11.8515625" style="0" customWidth="1"/>
    <col min="7" max="7" width="12.57421875" style="0" customWidth="1"/>
    <col min="8" max="8" width="14.8515625" style="0" customWidth="1"/>
    <col min="9" max="9" width="13.7109375" style="0" customWidth="1"/>
  </cols>
  <sheetData>
    <row r="1" spans="1:4" ht="15.75">
      <c r="A1" s="79" t="s">
        <v>29</v>
      </c>
      <c r="B1" s="80"/>
      <c r="C1" s="80"/>
      <c r="D1" s="80"/>
    </row>
    <row r="2" spans="1:4" ht="12.75">
      <c r="A2" s="81"/>
      <c r="B2" s="82"/>
      <c r="C2" s="82"/>
      <c r="D2" s="82"/>
    </row>
    <row r="3" spans="1:4" ht="15.75">
      <c r="A3" s="65"/>
      <c r="B3" s="64"/>
      <c r="C3" s="64"/>
      <c r="D3" s="66" t="s">
        <v>0</v>
      </c>
    </row>
    <row r="4" spans="1:4" ht="15" customHeight="1">
      <c r="A4" s="83" t="s">
        <v>15</v>
      </c>
      <c r="B4" s="85" t="s">
        <v>1</v>
      </c>
      <c r="C4" s="85" t="s">
        <v>2</v>
      </c>
      <c r="D4" s="85" t="s">
        <v>3</v>
      </c>
    </row>
    <row r="5" spans="1:4" ht="15" customHeight="1">
      <c r="A5" s="84"/>
      <c r="B5" s="86"/>
      <c r="C5" s="86"/>
      <c r="D5" s="86"/>
    </row>
    <row r="6" spans="1:4" ht="15">
      <c r="A6" s="6"/>
      <c r="B6" s="6"/>
      <c r="C6" s="2"/>
      <c r="D6" s="2"/>
    </row>
    <row r="7" spans="1:4" ht="15">
      <c r="A7" s="6" t="s">
        <v>4</v>
      </c>
      <c r="B7" s="6"/>
      <c r="C7" s="2"/>
      <c r="D7" s="2"/>
    </row>
    <row r="8" spans="1:4" ht="15">
      <c r="A8" s="6"/>
      <c r="B8" s="6"/>
      <c r="C8" s="2"/>
      <c r="D8" s="2"/>
    </row>
    <row r="9" spans="1:6" ht="15">
      <c r="A9" s="2" t="s">
        <v>5</v>
      </c>
      <c r="B9" s="6"/>
      <c r="C9" s="2"/>
      <c r="D9" s="2"/>
      <c r="E9" s="69"/>
      <c r="F9" s="70"/>
    </row>
    <row r="10" spans="1:4" ht="12.75">
      <c r="A10" s="2">
        <v>1011</v>
      </c>
      <c r="B10" s="7" t="s">
        <v>36</v>
      </c>
      <c r="C10" s="2">
        <f>C11</f>
        <v>0</v>
      </c>
      <c r="D10" s="2"/>
    </row>
    <row r="11" spans="1:6" ht="12.75">
      <c r="A11" s="2"/>
      <c r="B11" s="67" t="s">
        <v>37</v>
      </c>
      <c r="C11" s="3">
        <v>0</v>
      </c>
      <c r="D11" s="2"/>
      <c r="E11" s="70"/>
      <c r="F11" s="68"/>
    </row>
    <row r="12" spans="1:5" ht="12.75">
      <c r="A12" s="2">
        <v>1012</v>
      </c>
      <c r="B12" s="7" t="s">
        <v>53</v>
      </c>
      <c r="C12" s="4">
        <f>C14+C13</f>
        <v>139301</v>
      </c>
      <c r="D12" s="2"/>
      <c r="E12" s="70"/>
    </row>
    <row r="13" spans="1:5" ht="12.75">
      <c r="A13" s="2"/>
      <c r="B13" s="67" t="s">
        <v>95</v>
      </c>
      <c r="C13" s="3">
        <v>128383</v>
      </c>
      <c r="D13" s="2"/>
      <c r="E13" s="71"/>
    </row>
    <row r="14" spans="1:5" ht="12.75">
      <c r="A14" s="4"/>
      <c r="B14" s="67" t="s">
        <v>91</v>
      </c>
      <c r="C14" s="3">
        <v>10918</v>
      </c>
      <c r="D14" s="2"/>
      <c r="E14" s="70"/>
    </row>
    <row r="15" spans="1:5" ht="12.75">
      <c r="A15" s="4">
        <v>1013</v>
      </c>
      <c r="B15" s="7" t="s">
        <v>13</v>
      </c>
      <c r="C15" s="2">
        <f>C17+C18+C16</f>
        <v>130294</v>
      </c>
      <c r="D15" s="2"/>
      <c r="E15" s="70"/>
    </row>
    <row r="16" spans="1:5" ht="12.75">
      <c r="A16" s="4"/>
      <c r="B16" s="67" t="s">
        <v>95</v>
      </c>
      <c r="C16" s="3">
        <v>94237</v>
      </c>
      <c r="D16" s="2"/>
      <c r="E16" s="71"/>
    </row>
    <row r="17" spans="1:5" ht="12.75">
      <c r="A17" s="4"/>
      <c r="B17" s="67" t="s">
        <v>92</v>
      </c>
      <c r="C17" s="3">
        <v>31120</v>
      </c>
      <c r="D17" s="2"/>
      <c r="E17" s="61"/>
    </row>
    <row r="18" spans="1:5" ht="15.75">
      <c r="A18" s="4"/>
      <c r="B18" s="67" t="s">
        <v>91</v>
      </c>
      <c r="C18" s="3">
        <f>-919+5856</f>
        <v>4937</v>
      </c>
      <c r="D18" s="2"/>
      <c r="E18" s="57"/>
    </row>
    <row r="19" spans="1:5" ht="15">
      <c r="A19" s="4" t="s">
        <v>6</v>
      </c>
      <c r="B19" s="6"/>
      <c r="C19" s="2">
        <f>C10+C12+C15</f>
        <v>269595</v>
      </c>
      <c r="D19" s="2"/>
      <c r="E19" s="11"/>
    </row>
    <row r="20" spans="1:5" ht="15">
      <c r="A20" s="4"/>
      <c r="B20" s="6"/>
      <c r="C20" s="2"/>
      <c r="D20" s="2"/>
      <c r="E20" s="11"/>
    </row>
    <row r="21" spans="1:5" ht="15">
      <c r="A21" s="33" t="s">
        <v>93</v>
      </c>
      <c r="B21" s="6"/>
      <c r="C21" s="2"/>
      <c r="D21" s="2"/>
      <c r="E21" s="11"/>
    </row>
    <row r="22" spans="1:5" ht="12.75" customHeight="1">
      <c r="A22" s="1">
        <v>2850</v>
      </c>
      <c r="B22" s="18" t="s">
        <v>8</v>
      </c>
      <c r="C22" s="2"/>
      <c r="D22" s="32">
        <f>D23+D24</f>
        <v>2702</v>
      </c>
      <c r="E22" s="11"/>
    </row>
    <row r="23" spans="1:5" ht="12.75" customHeight="1">
      <c r="A23" s="1"/>
      <c r="B23" s="19" t="s">
        <v>7</v>
      </c>
      <c r="C23" s="2"/>
      <c r="D23" s="3">
        <v>2391</v>
      </c>
      <c r="E23" s="11"/>
    </row>
    <row r="24" spans="1:5" ht="12.75" customHeight="1">
      <c r="A24" s="1"/>
      <c r="B24" s="20" t="s">
        <v>14</v>
      </c>
      <c r="C24" s="2"/>
      <c r="D24" s="3">
        <v>311</v>
      </c>
      <c r="E24" s="11"/>
    </row>
    <row r="25" spans="1:5" ht="12.75" customHeight="1">
      <c r="A25" s="5">
        <v>2875</v>
      </c>
      <c r="B25" s="21" t="s">
        <v>9</v>
      </c>
      <c r="C25" s="2"/>
      <c r="D25" s="32">
        <f>D26+D27</f>
        <v>28418</v>
      </c>
      <c r="E25" s="11"/>
    </row>
    <row r="26" spans="1:5" ht="12.75" customHeight="1">
      <c r="A26" s="1"/>
      <c r="B26" s="3" t="s">
        <v>7</v>
      </c>
      <c r="C26" s="2"/>
      <c r="D26" s="3">
        <v>25149</v>
      </c>
      <c r="E26" s="11"/>
    </row>
    <row r="27" spans="1:5" ht="12.75" customHeight="1">
      <c r="A27" s="1"/>
      <c r="B27" s="22" t="s">
        <v>14</v>
      </c>
      <c r="C27" s="2"/>
      <c r="D27" s="3">
        <v>3269</v>
      </c>
      <c r="E27" s="11"/>
    </row>
    <row r="28" spans="1:5" ht="12.75" customHeight="1">
      <c r="A28" s="4" t="s">
        <v>94</v>
      </c>
      <c r="B28" s="19"/>
      <c r="C28" s="2"/>
      <c r="D28" s="2">
        <f>D22+D25</f>
        <v>31120</v>
      </c>
      <c r="E28" s="61"/>
    </row>
    <row r="29" spans="1:4" ht="12.75">
      <c r="A29" s="2"/>
      <c r="B29" s="8"/>
      <c r="C29" s="2"/>
      <c r="D29" s="2"/>
    </row>
    <row r="30" spans="1:4" ht="12.75">
      <c r="A30" s="14" t="s">
        <v>22</v>
      </c>
      <c r="B30" s="15"/>
      <c r="C30" s="2"/>
      <c r="D30" s="2"/>
    </row>
    <row r="31" spans="1:5" ht="15.75">
      <c r="A31" s="17">
        <v>6011</v>
      </c>
      <c r="B31" s="15" t="s">
        <v>20</v>
      </c>
      <c r="C31" s="2"/>
      <c r="D31" s="3">
        <f>C13+C14+C16+C18</f>
        <v>238475</v>
      </c>
      <c r="E31" s="52"/>
    </row>
    <row r="32" spans="1:4" ht="12.75">
      <c r="A32" s="14" t="s">
        <v>31</v>
      </c>
      <c r="B32" s="8"/>
      <c r="C32" s="2"/>
      <c r="D32" s="2">
        <f>D31</f>
        <v>238475</v>
      </c>
    </row>
    <row r="33" spans="1:4" ht="12.75">
      <c r="A33" s="2"/>
      <c r="B33" s="8"/>
      <c r="C33" s="2"/>
      <c r="D33" s="2"/>
    </row>
    <row r="34" spans="1:4" ht="15">
      <c r="A34" s="9" t="s">
        <v>10</v>
      </c>
      <c r="B34" s="6"/>
      <c r="C34" s="2">
        <f>C19</f>
        <v>269595</v>
      </c>
      <c r="D34" s="2">
        <f>SUM(D22+D25)+D32</f>
        <v>269595</v>
      </c>
    </row>
    <row r="35" spans="1:4" ht="15">
      <c r="A35" s="10"/>
      <c r="B35" s="6"/>
      <c r="C35" s="2"/>
      <c r="D35" s="2"/>
    </row>
    <row r="36" spans="1:9" ht="15.75">
      <c r="A36" s="10" t="s">
        <v>19</v>
      </c>
      <c r="B36" s="15"/>
      <c r="C36" s="13"/>
      <c r="D36" s="13"/>
      <c r="E36" s="24"/>
      <c r="F36" s="24"/>
      <c r="G36" s="24"/>
      <c r="H36" s="24"/>
      <c r="I36" s="24"/>
    </row>
    <row r="37" spans="1:9" ht="12.75" customHeight="1">
      <c r="A37" s="10"/>
      <c r="B37" s="15"/>
      <c r="C37" s="13"/>
      <c r="D37" s="13"/>
      <c r="E37" s="24"/>
      <c r="F37" s="24"/>
      <c r="G37" s="24"/>
      <c r="H37" s="24"/>
      <c r="I37" s="24"/>
    </row>
    <row r="38" spans="1:9" ht="12.75" customHeight="1">
      <c r="A38" s="25" t="s">
        <v>5</v>
      </c>
      <c r="B38" s="15"/>
      <c r="C38" s="13"/>
      <c r="D38" s="13"/>
      <c r="E38" s="24"/>
      <c r="F38" s="24"/>
      <c r="G38" s="24"/>
      <c r="H38" s="24"/>
      <c r="I38" s="24"/>
    </row>
    <row r="39" spans="1:9" ht="12.75" customHeight="1">
      <c r="A39" s="26">
        <v>1141</v>
      </c>
      <c r="B39" s="35" t="s">
        <v>135</v>
      </c>
      <c r="C39" s="17">
        <v>140464</v>
      </c>
      <c r="D39" s="13"/>
      <c r="E39" s="52"/>
      <c r="F39" s="24"/>
      <c r="G39" s="24"/>
      <c r="H39" s="24"/>
      <c r="I39" s="24"/>
    </row>
    <row r="40" spans="1:9" ht="12.75" customHeight="1">
      <c r="A40" s="26">
        <v>1218</v>
      </c>
      <c r="B40" s="35" t="s">
        <v>27</v>
      </c>
      <c r="C40" s="17">
        <v>133298</v>
      </c>
      <c r="D40" s="13"/>
      <c r="E40" s="24"/>
      <c r="F40" s="24"/>
      <c r="G40" s="24"/>
      <c r="H40" s="24"/>
      <c r="I40" s="24"/>
    </row>
    <row r="41" spans="1:9" ht="12.75" customHeight="1">
      <c r="A41" s="26">
        <v>1409</v>
      </c>
      <c r="B41" s="35" t="s">
        <v>44</v>
      </c>
      <c r="C41" s="17">
        <f>C42</f>
        <v>24</v>
      </c>
      <c r="D41" s="17"/>
      <c r="E41" s="24"/>
      <c r="F41" s="24"/>
      <c r="G41" s="24"/>
      <c r="H41" s="24"/>
      <c r="I41" s="24"/>
    </row>
    <row r="42" spans="1:9" ht="12" customHeight="1">
      <c r="A42" s="26"/>
      <c r="B42" s="42" t="s">
        <v>45</v>
      </c>
      <c r="C42" s="40">
        <v>24</v>
      </c>
      <c r="D42" s="17"/>
      <c r="E42" s="24"/>
      <c r="F42" s="24"/>
      <c r="G42" s="24"/>
      <c r="H42" s="24"/>
      <c r="I42" s="24"/>
    </row>
    <row r="43" spans="1:9" ht="12" customHeight="1">
      <c r="A43" s="26">
        <v>1411</v>
      </c>
      <c r="B43" s="42" t="s">
        <v>96</v>
      </c>
      <c r="C43" s="40">
        <f>C44</f>
        <v>1904</v>
      </c>
      <c r="D43" s="17"/>
      <c r="E43" s="24"/>
      <c r="F43" s="24"/>
      <c r="G43" s="24"/>
      <c r="H43" s="24"/>
      <c r="I43" s="24"/>
    </row>
    <row r="44" spans="1:9" ht="12" customHeight="1">
      <c r="A44" s="26"/>
      <c r="B44" s="42" t="s">
        <v>47</v>
      </c>
      <c r="C44" s="40">
        <v>1904</v>
      </c>
      <c r="D44" s="17"/>
      <c r="E44" s="24"/>
      <c r="F44" s="24"/>
      <c r="G44" s="24"/>
      <c r="H44" s="24"/>
      <c r="I44" s="24"/>
    </row>
    <row r="45" spans="1:9" ht="12" customHeight="1">
      <c r="A45" s="26">
        <v>1412</v>
      </c>
      <c r="B45" s="35" t="s">
        <v>80</v>
      </c>
      <c r="C45" s="17">
        <f>C46</f>
        <v>8038</v>
      </c>
      <c r="D45" s="17"/>
      <c r="E45" s="24"/>
      <c r="F45" s="24"/>
      <c r="G45" s="24"/>
      <c r="H45" s="24"/>
      <c r="I45" s="24"/>
    </row>
    <row r="46" spans="1:9" ht="12" customHeight="1">
      <c r="A46" s="26"/>
      <c r="B46" s="42" t="s">
        <v>81</v>
      </c>
      <c r="C46" s="40">
        <v>8038</v>
      </c>
      <c r="D46" s="17"/>
      <c r="E46" s="24"/>
      <c r="F46" s="24"/>
      <c r="G46" s="24"/>
      <c r="H46" s="24"/>
      <c r="I46" s="24"/>
    </row>
    <row r="47" spans="1:9" ht="12.75" customHeight="1">
      <c r="A47" s="17">
        <v>1420</v>
      </c>
      <c r="B47" s="48" t="s">
        <v>46</v>
      </c>
      <c r="C47" s="17">
        <f>C48+C49</f>
        <v>4386</v>
      </c>
      <c r="D47" s="17"/>
      <c r="E47" s="24"/>
      <c r="F47" s="24"/>
      <c r="G47" s="24"/>
      <c r="H47" s="24"/>
      <c r="I47" s="24"/>
    </row>
    <row r="48" spans="1:9" ht="12.75" customHeight="1">
      <c r="A48" s="17"/>
      <c r="B48" s="49" t="s">
        <v>81</v>
      </c>
      <c r="C48" s="40">
        <v>4205</v>
      </c>
      <c r="D48" s="17"/>
      <c r="E48" s="24"/>
      <c r="F48" s="24"/>
      <c r="G48" s="24"/>
      <c r="H48" s="24"/>
      <c r="I48" s="24"/>
    </row>
    <row r="49" spans="1:9" ht="12.75" customHeight="1">
      <c r="A49" s="17"/>
      <c r="B49" s="49" t="s">
        <v>45</v>
      </c>
      <c r="C49" s="40">
        <v>181</v>
      </c>
      <c r="D49" s="17"/>
      <c r="E49" s="24"/>
      <c r="F49" s="24"/>
      <c r="G49" s="24"/>
      <c r="H49" s="24"/>
      <c r="I49" s="24"/>
    </row>
    <row r="50" spans="1:9" ht="12.75" customHeight="1">
      <c r="A50" s="50">
        <v>1422</v>
      </c>
      <c r="B50" s="15" t="s">
        <v>82</v>
      </c>
      <c r="C50" s="17">
        <f>C51</f>
        <v>524</v>
      </c>
      <c r="D50" s="17"/>
      <c r="E50" s="55"/>
      <c r="F50" s="58"/>
      <c r="G50" s="58"/>
      <c r="H50" s="24"/>
      <c r="I50" s="24"/>
    </row>
    <row r="51" spans="1:9" ht="12.75" customHeight="1">
      <c r="A51" s="50"/>
      <c r="B51" s="59" t="s">
        <v>47</v>
      </c>
      <c r="C51" s="40">
        <v>524</v>
      </c>
      <c r="D51" s="17"/>
      <c r="E51" s="55"/>
      <c r="F51" s="58"/>
      <c r="G51" s="58"/>
      <c r="H51" s="24"/>
      <c r="I51" s="24"/>
    </row>
    <row r="52" spans="1:9" ht="12.75" customHeight="1">
      <c r="A52" s="50">
        <v>1423</v>
      </c>
      <c r="B52" s="35" t="s">
        <v>48</v>
      </c>
      <c r="C52" s="17">
        <f>C53+1271</f>
        <v>2830</v>
      </c>
      <c r="D52" s="17"/>
      <c r="E52" s="55"/>
      <c r="F52" s="58"/>
      <c r="G52" s="58"/>
      <c r="H52" s="24"/>
      <c r="I52" s="24"/>
    </row>
    <row r="53" spans="1:9" ht="12.75" customHeight="1">
      <c r="A53" s="50"/>
      <c r="B53" s="59" t="s">
        <v>30</v>
      </c>
      <c r="C53" s="40">
        <v>1559</v>
      </c>
      <c r="D53" s="17"/>
      <c r="E53" s="58"/>
      <c r="F53" s="58"/>
      <c r="G53" s="58"/>
      <c r="H53" s="24"/>
      <c r="I53" s="24"/>
    </row>
    <row r="54" spans="1:9" ht="12.75" customHeight="1">
      <c r="A54" s="50"/>
      <c r="B54" s="59" t="s">
        <v>47</v>
      </c>
      <c r="C54" s="40">
        <v>1271</v>
      </c>
      <c r="D54" s="17"/>
      <c r="E54" s="58"/>
      <c r="F54" s="58"/>
      <c r="G54" s="58"/>
      <c r="H54" s="24"/>
      <c r="I54" s="24"/>
    </row>
    <row r="55" spans="1:9" ht="12.75" customHeight="1">
      <c r="A55" s="50">
        <v>1424</v>
      </c>
      <c r="B55" s="15" t="s">
        <v>88</v>
      </c>
      <c r="C55" s="40">
        <f>C56</f>
        <v>2</v>
      </c>
      <c r="D55" s="17"/>
      <c r="E55" s="58"/>
      <c r="F55" s="58"/>
      <c r="G55" s="58"/>
      <c r="H55" s="24"/>
      <c r="I55" s="24"/>
    </row>
    <row r="56" spans="1:9" ht="12.75" customHeight="1">
      <c r="A56" s="50"/>
      <c r="B56" s="59" t="s">
        <v>81</v>
      </c>
      <c r="C56" s="40">
        <v>2</v>
      </c>
      <c r="D56" s="17"/>
      <c r="E56" s="58"/>
      <c r="F56" s="58"/>
      <c r="G56" s="58"/>
      <c r="H56" s="24"/>
      <c r="I56" s="24"/>
    </row>
    <row r="57" spans="1:9" ht="12.75" customHeight="1">
      <c r="A57" s="26">
        <v>1425</v>
      </c>
      <c r="B57" s="35" t="s">
        <v>43</v>
      </c>
      <c r="C57" s="17">
        <f>C58+C59+C60+C61</f>
        <v>2359</v>
      </c>
      <c r="D57" s="17"/>
      <c r="E57" s="11"/>
      <c r="F57" s="58"/>
      <c r="G57" s="58"/>
      <c r="H57" s="24"/>
      <c r="I57" s="24"/>
    </row>
    <row r="58" spans="1:9" ht="12.75" customHeight="1">
      <c r="A58" s="26"/>
      <c r="B58" s="42" t="s">
        <v>81</v>
      </c>
      <c r="C58" s="40">
        <v>2181</v>
      </c>
      <c r="D58" s="17"/>
      <c r="E58" s="11"/>
      <c r="F58" s="58"/>
      <c r="G58" s="58"/>
      <c r="H58" s="24"/>
      <c r="I58" s="24"/>
    </row>
    <row r="59" spans="1:9" ht="12.75" customHeight="1">
      <c r="A59" s="26"/>
      <c r="B59" s="42" t="s">
        <v>30</v>
      </c>
      <c r="C59" s="40">
        <v>104</v>
      </c>
      <c r="D59" s="17"/>
      <c r="E59" s="58"/>
      <c r="F59" s="58"/>
      <c r="G59" s="58"/>
      <c r="H59" s="24"/>
      <c r="I59" s="24"/>
    </row>
    <row r="60" spans="1:9" ht="12.75" customHeight="1">
      <c r="A60" s="26"/>
      <c r="B60" s="42" t="s">
        <v>45</v>
      </c>
      <c r="C60" s="40">
        <v>59</v>
      </c>
      <c r="D60" s="17"/>
      <c r="E60" s="58"/>
      <c r="F60" s="58"/>
      <c r="G60" s="58"/>
      <c r="H60" s="24"/>
      <c r="I60" s="24"/>
    </row>
    <row r="61" spans="1:9" ht="12.75" customHeight="1">
      <c r="A61" s="26"/>
      <c r="B61" s="42" t="s">
        <v>47</v>
      </c>
      <c r="C61" s="40">
        <v>15</v>
      </c>
      <c r="D61" s="17"/>
      <c r="E61" s="58"/>
      <c r="F61" s="58"/>
      <c r="G61" s="58"/>
      <c r="H61" s="24"/>
      <c r="I61" s="24"/>
    </row>
    <row r="62" spans="1:9" ht="12.75" customHeight="1">
      <c r="A62" s="25" t="s">
        <v>6</v>
      </c>
      <c r="B62" s="35"/>
      <c r="C62" s="14">
        <f>C39+C40+C41+C43+C45+C47+C50+C52+C55+C57</f>
        <v>293829</v>
      </c>
      <c r="D62" s="14"/>
      <c r="E62" s="24"/>
      <c r="F62" s="24"/>
      <c r="G62" s="24"/>
      <c r="H62" s="24"/>
      <c r="I62" s="24"/>
    </row>
    <row r="63" spans="1:9" ht="12.75" customHeight="1">
      <c r="A63" s="25"/>
      <c r="B63" s="35"/>
      <c r="C63" s="14"/>
      <c r="D63" s="14"/>
      <c r="E63" s="24"/>
      <c r="F63" s="24"/>
      <c r="G63" s="24"/>
      <c r="H63" s="24"/>
      <c r="I63" s="24"/>
    </row>
    <row r="64" spans="1:9" ht="12.75" customHeight="1">
      <c r="A64" s="14" t="s">
        <v>17</v>
      </c>
      <c r="B64" s="35"/>
      <c r="C64" s="14"/>
      <c r="D64" s="14"/>
      <c r="E64" s="24"/>
      <c r="F64" s="24"/>
      <c r="G64" s="24"/>
      <c r="H64" s="24"/>
      <c r="I64" s="24"/>
    </row>
    <row r="65" spans="1:9" ht="12.75" customHeight="1">
      <c r="A65" s="17">
        <v>1804</v>
      </c>
      <c r="B65" s="62" t="s">
        <v>107</v>
      </c>
      <c r="C65" s="17"/>
      <c r="D65" s="63">
        <v>95856</v>
      </c>
      <c r="E65" s="55"/>
      <c r="F65" s="58"/>
      <c r="G65" s="24"/>
      <c r="H65" s="24"/>
      <c r="I65" s="24"/>
    </row>
    <row r="66" spans="1:9" ht="12.75" customHeight="1">
      <c r="A66" s="17">
        <v>1842</v>
      </c>
      <c r="B66" s="35" t="s">
        <v>27</v>
      </c>
      <c r="C66" s="14"/>
      <c r="D66" s="17">
        <v>133298</v>
      </c>
      <c r="E66" s="57"/>
      <c r="F66" s="58"/>
      <c r="G66" s="24"/>
      <c r="H66" s="24"/>
      <c r="I66" s="24"/>
    </row>
    <row r="67" spans="1:9" ht="12.75" customHeight="1">
      <c r="A67" s="14" t="s">
        <v>28</v>
      </c>
      <c r="B67" s="37"/>
      <c r="C67" s="14"/>
      <c r="D67" s="14">
        <f>SUM(D65:D66)</f>
        <v>229154</v>
      </c>
      <c r="E67" s="24"/>
      <c r="F67" s="24"/>
      <c r="G67" s="24"/>
      <c r="H67" s="24"/>
      <c r="I67" s="24"/>
    </row>
    <row r="68" spans="1:9" s="11" customFormat="1" ht="12.75">
      <c r="A68" s="16"/>
      <c r="B68" s="38"/>
      <c r="C68" s="14"/>
      <c r="D68" s="40"/>
      <c r="E68" s="27"/>
      <c r="F68" s="27"/>
      <c r="G68" s="27"/>
      <c r="H68" s="27"/>
      <c r="I68" s="27"/>
    </row>
    <row r="69" spans="1:9" s="11" customFormat="1" ht="12.75">
      <c r="A69" s="2" t="s">
        <v>32</v>
      </c>
      <c r="B69" s="38"/>
      <c r="C69" s="14"/>
      <c r="D69" s="14"/>
      <c r="E69" s="27"/>
      <c r="F69" s="27"/>
      <c r="G69" s="27"/>
      <c r="H69" s="27"/>
      <c r="I69" s="27"/>
    </row>
    <row r="70" spans="1:9" s="11" customFormat="1" ht="12.75">
      <c r="A70" s="56">
        <v>2795</v>
      </c>
      <c r="B70" s="39" t="s">
        <v>81</v>
      </c>
      <c r="C70" s="14"/>
      <c r="D70" s="17">
        <f>D71</f>
        <v>14426</v>
      </c>
      <c r="E70" s="27"/>
      <c r="F70" s="27"/>
      <c r="G70" s="27"/>
      <c r="H70" s="27"/>
      <c r="I70" s="27"/>
    </row>
    <row r="71" spans="1:9" s="11" customFormat="1" ht="12.75">
      <c r="A71" s="16"/>
      <c r="B71" s="43" t="s">
        <v>12</v>
      </c>
      <c r="C71" s="14"/>
      <c r="D71" s="40">
        <v>14426</v>
      </c>
      <c r="E71" s="27"/>
      <c r="F71" s="27"/>
      <c r="G71" s="27"/>
      <c r="H71" s="27"/>
      <c r="I71" s="27"/>
    </row>
    <row r="72" spans="1:9" s="11" customFormat="1" ht="12.75">
      <c r="A72" s="1">
        <v>2875</v>
      </c>
      <c r="B72" s="39" t="s">
        <v>30</v>
      </c>
      <c r="C72" s="14"/>
      <c r="D72" s="17">
        <f>D73</f>
        <v>1663</v>
      </c>
      <c r="E72" s="27"/>
      <c r="F72" s="27"/>
      <c r="G72" s="27"/>
      <c r="H72" s="27"/>
      <c r="I72" s="27"/>
    </row>
    <row r="73" spans="1:9" s="11" customFormat="1" ht="12.75">
      <c r="A73" s="16"/>
      <c r="B73" s="43" t="s">
        <v>12</v>
      </c>
      <c r="C73" s="43"/>
      <c r="D73" s="43">
        <v>1663</v>
      </c>
      <c r="E73" s="27"/>
      <c r="F73" s="27"/>
      <c r="G73" s="27"/>
      <c r="H73" s="27"/>
      <c r="I73" s="27"/>
    </row>
    <row r="74" spans="1:9" s="11" customFormat="1" ht="12.75">
      <c r="A74" s="1">
        <v>2985</v>
      </c>
      <c r="B74" s="39" t="s">
        <v>45</v>
      </c>
      <c r="C74" s="14"/>
      <c r="D74" s="17">
        <f>D75</f>
        <v>264</v>
      </c>
      <c r="E74" s="27"/>
      <c r="F74" s="27"/>
      <c r="G74" s="27"/>
      <c r="H74" s="27"/>
      <c r="I74" s="27"/>
    </row>
    <row r="75" spans="1:9" s="11" customFormat="1" ht="12.75">
      <c r="A75" s="16"/>
      <c r="B75" s="43" t="s">
        <v>12</v>
      </c>
      <c r="C75" s="14"/>
      <c r="D75" s="40">
        <v>264</v>
      </c>
      <c r="E75" s="27"/>
      <c r="F75" s="27"/>
      <c r="G75" s="27"/>
      <c r="H75" s="27"/>
      <c r="I75" s="27"/>
    </row>
    <row r="76" spans="1:9" s="11" customFormat="1" ht="12.75">
      <c r="A76" s="1">
        <v>2986</v>
      </c>
      <c r="B76" s="51" t="s">
        <v>49</v>
      </c>
      <c r="C76" s="14"/>
      <c r="D76" s="17">
        <f>D77</f>
        <v>3714</v>
      </c>
      <c r="E76" s="55"/>
      <c r="F76" s="27"/>
      <c r="G76" s="27"/>
      <c r="H76" s="27"/>
      <c r="I76" s="27"/>
    </row>
    <row r="77" spans="1:9" s="11" customFormat="1" ht="12.75">
      <c r="A77" s="16"/>
      <c r="B77" s="43" t="s">
        <v>12</v>
      </c>
      <c r="C77" s="14"/>
      <c r="D77" s="40">
        <v>3714</v>
      </c>
      <c r="E77" s="27"/>
      <c r="F77" s="27"/>
      <c r="G77" s="27"/>
      <c r="H77" s="27"/>
      <c r="I77" s="27"/>
    </row>
    <row r="78" spans="1:9" s="11" customFormat="1" ht="12.75">
      <c r="A78" s="2" t="s">
        <v>51</v>
      </c>
      <c r="B78" s="38"/>
      <c r="C78" s="14"/>
      <c r="D78" s="14">
        <f>D70+D72+D74+D76</f>
        <v>20067</v>
      </c>
      <c r="E78" s="27"/>
      <c r="F78" s="27"/>
      <c r="G78" s="27"/>
      <c r="H78" s="27"/>
      <c r="I78" s="27"/>
    </row>
    <row r="79" spans="1:9" s="11" customFormat="1" ht="12.75">
      <c r="A79" s="16"/>
      <c r="B79" s="38"/>
      <c r="C79" s="14"/>
      <c r="D79" s="14"/>
      <c r="E79" s="27"/>
      <c r="F79" s="27"/>
      <c r="G79" s="27"/>
      <c r="H79" s="27"/>
      <c r="I79" s="27"/>
    </row>
    <row r="80" spans="1:9" s="11" customFormat="1" ht="12.75">
      <c r="A80" s="2" t="s">
        <v>38</v>
      </c>
      <c r="B80" s="38"/>
      <c r="C80" s="14"/>
      <c r="D80" s="14"/>
      <c r="E80" s="27"/>
      <c r="F80" s="27"/>
      <c r="G80" s="27"/>
      <c r="H80" s="27"/>
      <c r="I80" s="27"/>
    </row>
    <row r="81" spans="1:9" s="11" customFormat="1" ht="12.75">
      <c r="A81" s="1">
        <v>2305</v>
      </c>
      <c r="B81" s="51" t="s">
        <v>130</v>
      </c>
      <c r="C81" s="14"/>
      <c r="D81" s="17">
        <f>D82+D83</f>
        <v>1438</v>
      </c>
      <c r="E81" s="27"/>
      <c r="F81" s="27"/>
      <c r="G81" s="27"/>
      <c r="H81" s="27"/>
      <c r="I81" s="27"/>
    </row>
    <row r="82" spans="1:9" s="11" customFormat="1" ht="12.75">
      <c r="A82" s="2"/>
      <c r="B82" s="43" t="s">
        <v>7</v>
      </c>
      <c r="C82" s="14"/>
      <c r="D82" s="40">
        <v>1273</v>
      </c>
      <c r="E82" s="27"/>
      <c r="F82" s="27"/>
      <c r="G82" s="27"/>
      <c r="H82" s="27"/>
      <c r="I82" s="27"/>
    </row>
    <row r="83" spans="1:9" s="11" customFormat="1" ht="12.75">
      <c r="A83" s="2"/>
      <c r="B83" s="40" t="s">
        <v>14</v>
      </c>
      <c r="C83" s="14"/>
      <c r="D83" s="40">
        <v>165</v>
      </c>
      <c r="E83" s="27"/>
      <c r="F83" s="27"/>
      <c r="G83" s="27"/>
      <c r="H83" s="27"/>
      <c r="I83" s="27"/>
    </row>
    <row r="84" spans="1:9" s="11" customFormat="1" ht="12.75">
      <c r="A84" s="1">
        <v>2310</v>
      </c>
      <c r="B84" s="51" t="s">
        <v>131</v>
      </c>
      <c r="C84" s="14"/>
      <c r="D84" s="17">
        <f>D85+D86</f>
        <v>720</v>
      </c>
      <c r="E84" s="27"/>
      <c r="F84" s="27"/>
      <c r="G84" s="27"/>
      <c r="H84" s="27"/>
      <c r="I84" s="27"/>
    </row>
    <row r="85" spans="1:9" s="11" customFormat="1" ht="12.75">
      <c r="A85" s="2"/>
      <c r="B85" s="43" t="s">
        <v>7</v>
      </c>
      <c r="C85" s="14"/>
      <c r="D85" s="40">
        <v>637</v>
      </c>
      <c r="E85" s="27"/>
      <c r="F85" s="27"/>
      <c r="G85" s="27"/>
      <c r="H85" s="27"/>
      <c r="I85" s="27"/>
    </row>
    <row r="86" spans="1:9" s="11" customFormat="1" ht="12.75">
      <c r="A86" s="2"/>
      <c r="B86" s="40" t="s">
        <v>14</v>
      </c>
      <c r="C86" s="14"/>
      <c r="D86" s="40">
        <v>83</v>
      </c>
      <c r="E86" s="27"/>
      <c r="F86" s="27"/>
      <c r="G86" s="27"/>
      <c r="H86" s="27"/>
      <c r="I86" s="27"/>
    </row>
    <row r="87" spans="1:9" s="11" customFormat="1" ht="12.75">
      <c r="A87" s="1">
        <v>2325</v>
      </c>
      <c r="B87" s="40" t="s">
        <v>132</v>
      </c>
      <c r="C87" s="14"/>
      <c r="D87" s="17">
        <f>D88+D89</f>
        <v>351</v>
      </c>
      <c r="E87" s="27"/>
      <c r="F87" s="27"/>
      <c r="G87" s="27"/>
      <c r="H87" s="27"/>
      <c r="I87" s="27"/>
    </row>
    <row r="88" spans="1:9" s="11" customFormat="1" ht="12.75">
      <c r="A88" s="2"/>
      <c r="B88" s="43" t="s">
        <v>7</v>
      </c>
      <c r="C88" s="14"/>
      <c r="D88" s="40">
        <v>311</v>
      </c>
      <c r="E88" s="27"/>
      <c r="F88" s="27"/>
      <c r="G88" s="27"/>
      <c r="H88" s="27"/>
      <c r="I88" s="27"/>
    </row>
    <row r="89" spans="1:9" s="11" customFormat="1" ht="12.75">
      <c r="A89" s="2"/>
      <c r="B89" s="40" t="s">
        <v>14</v>
      </c>
      <c r="C89" s="14"/>
      <c r="D89" s="40">
        <v>40</v>
      </c>
      <c r="E89" s="27"/>
      <c r="F89" s="27"/>
      <c r="G89" s="27"/>
      <c r="H89" s="27"/>
      <c r="I89" s="27"/>
    </row>
    <row r="90" spans="1:9" s="11" customFormat="1" ht="12.75">
      <c r="A90" s="1">
        <v>2330</v>
      </c>
      <c r="B90" s="51" t="s">
        <v>133</v>
      </c>
      <c r="C90" s="14"/>
      <c r="D90" s="17">
        <f>D91+D92</f>
        <v>718</v>
      </c>
      <c r="E90" s="27"/>
      <c r="F90" s="27"/>
      <c r="G90" s="27"/>
      <c r="H90" s="27"/>
      <c r="I90" s="27"/>
    </row>
    <row r="91" spans="1:9" s="11" customFormat="1" ht="12.75">
      <c r="A91" s="2"/>
      <c r="B91" s="43" t="s">
        <v>7</v>
      </c>
      <c r="C91" s="14"/>
      <c r="D91" s="40">
        <v>636</v>
      </c>
      <c r="E91" s="27"/>
      <c r="F91" s="27"/>
      <c r="G91" s="27"/>
      <c r="H91" s="27"/>
      <c r="I91" s="27"/>
    </row>
    <row r="92" spans="1:9" s="11" customFormat="1" ht="12.75">
      <c r="A92" s="2"/>
      <c r="B92" s="40" t="s">
        <v>14</v>
      </c>
      <c r="C92" s="14"/>
      <c r="D92" s="40">
        <v>82</v>
      </c>
      <c r="E92" s="27"/>
      <c r="F92" s="27"/>
      <c r="G92" s="27"/>
      <c r="H92" s="27"/>
      <c r="I92" s="27"/>
    </row>
    <row r="93" spans="1:9" s="11" customFormat="1" ht="12.75">
      <c r="A93" s="1">
        <v>2335</v>
      </c>
      <c r="B93" s="51" t="s">
        <v>84</v>
      </c>
      <c r="C93" s="14"/>
      <c r="D93" s="17">
        <f>D94+D95</f>
        <v>60</v>
      </c>
      <c r="E93" s="27"/>
      <c r="F93" s="27"/>
      <c r="G93" s="27"/>
      <c r="H93" s="27"/>
      <c r="I93" s="27"/>
    </row>
    <row r="94" spans="1:9" s="11" customFormat="1" ht="12.75">
      <c r="A94" s="2"/>
      <c r="B94" s="43" t="s">
        <v>7</v>
      </c>
      <c r="C94" s="14"/>
      <c r="D94" s="40">
        <v>53</v>
      </c>
      <c r="E94" s="27"/>
      <c r="F94" s="27"/>
      <c r="G94" s="27"/>
      <c r="H94" s="27"/>
      <c r="I94" s="27"/>
    </row>
    <row r="95" spans="1:9" s="11" customFormat="1" ht="12.75">
      <c r="A95" s="2"/>
      <c r="B95" s="40" t="s">
        <v>14</v>
      </c>
      <c r="C95" s="14"/>
      <c r="D95" s="40">
        <v>7</v>
      </c>
      <c r="E95" s="27"/>
      <c r="F95" s="27"/>
      <c r="G95" s="27"/>
      <c r="H95" s="27"/>
      <c r="I95" s="27"/>
    </row>
    <row r="96" spans="1:9" s="11" customFormat="1" ht="12.75">
      <c r="A96" s="1">
        <v>2345</v>
      </c>
      <c r="B96" s="51" t="s">
        <v>85</v>
      </c>
      <c r="C96" s="14"/>
      <c r="D96" s="17">
        <f>D97+D98</f>
        <v>89</v>
      </c>
      <c r="E96" s="27"/>
      <c r="F96" s="27"/>
      <c r="G96" s="27"/>
      <c r="H96" s="27"/>
      <c r="I96" s="27"/>
    </row>
    <row r="97" spans="1:9" s="11" customFormat="1" ht="12.75">
      <c r="A97" s="2"/>
      <c r="B97" s="43" t="s">
        <v>7</v>
      </c>
      <c r="C97" s="14"/>
      <c r="D97" s="40">
        <v>79</v>
      </c>
      <c r="E97" s="27"/>
      <c r="F97" s="27"/>
      <c r="G97" s="27"/>
      <c r="H97" s="27"/>
      <c r="I97" s="27"/>
    </row>
    <row r="98" spans="1:9" s="11" customFormat="1" ht="12.75">
      <c r="A98" s="2"/>
      <c r="B98" s="40" t="s">
        <v>14</v>
      </c>
      <c r="C98" s="14"/>
      <c r="D98" s="40">
        <v>10</v>
      </c>
      <c r="E98" s="27"/>
      <c r="F98" s="27"/>
      <c r="G98" s="27"/>
      <c r="H98" s="27"/>
      <c r="I98" s="27"/>
    </row>
    <row r="99" spans="1:9" s="11" customFormat="1" ht="12.75">
      <c r="A99" s="1">
        <v>2360</v>
      </c>
      <c r="B99" s="51" t="s">
        <v>86</v>
      </c>
      <c r="C99" s="14"/>
      <c r="D99" s="17">
        <f>D100+D101</f>
        <v>98</v>
      </c>
      <c r="E99" s="27"/>
      <c r="F99" s="27"/>
      <c r="G99" s="27"/>
      <c r="H99" s="27"/>
      <c r="I99" s="27"/>
    </row>
    <row r="100" spans="1:9" s="11" customFormat="1" ht="12.75">
      <c r="A100" s="2"/>
      <c r="B100" s="43" t="s">
        <v>7</v>
      </c>
      <c r="C100" s="14"/>
      <c r="D100" s="40">
        <v>87</v>
      </c>
      <c r="E100" s="27"/>
      <c r="F100" s="27"/>
      <c r="G100" s="27"/>
      <c r="H100" s="27"/>
      <c r="I100" s="27"/>
    </row>
    <row r="101" spans="1:9" s="11" customFormat="1" ht="12.75">
      <c r="A101" s="2"/>
      <c r="B101" s="40" t="s">
        <v>14</v>
      </c>
      <c r="C101" s="14"/>
      <c r="D101" s="40">
        <v>11</v>
      </c>
      <c r="E101" s="27"/>
      <c r="F101" s="27"/>
      <c r="G101" s="27"/>
      <c r="H101" s="27"/>
      <c r="I101" s="27"/>
    </row>
    <row r="102" spans="1:9" s="11" customFormat="1" ht="12.75">
      <c r="A102" s="1">
        <v>2795</v>
      </c>
      <c r="B102" s="39" t="s">
        <v>87</v>
      </c>
      <c r="C102" s="14"/>
      <c r="D102" s="17">
        <f>D103+D104</f>
        <v>2121</v>
      </c>
      <c r="E102" s="27"/>
      <c r="F102" s="27"/>
      <c r="G102" s="27"/>
      <c r="H102" s="27"/>
      <c r="I102" s="27"/>
    </row>
    <row r="103" spans="1:9" s="11" customFormat="1" ht="12.75">
      <c r="A103" s="1"/>
      <c r="B103" s="42" t="s">
        <v>7</v>
      </c>
      <c r="C103" s="14"/>
      <c r="D103" s="40">
        <v>1877</v>
      </c>
      <c r="E103" s="27"/>
      <c r="F103" s="27"/>
      <c r="G103" s="27"/>
      <c r="H103" s="27"/>
      <c r="I103" s="27"/>
    </row>
    <row r="104" spans="1:9" s="11" customFormat="1" ht="12.75">
      <c r="A104" s="1"/>
      <c r="B104" s="43" t="s">
        <v>18</v>
      </c>
      <c r="C104" s="14"/>
      <c r="D104" s="40">
        <v>244</v>
      </c>
      <c r="E104" s="27"/>
      <c r="F104" s="27"/>
      <c r="G104" s="27"/>
      <c r="H104" s="27"/>
      <c r="I104" s="27"/>
    </row>
    <row r="105" spans="1:9" s="11" customFormat="1" ht="12.75">
      <c r="A105" s="1">
        <v>2850</v>
      </c>
      <c r="B105" s="18" t="s">
        <v>83</v>
      </c>
      <c r="C105" s="2"/>
      <c r="D105" s="1">
        <f>D106+D107</f>
        <v>2565</v>
      </c>
      <c r="E105" s="27"/>
      <c r="F105" s="27"/>
      <c r="G105" s="27"/>
      <c r="H105" s="27"/>
      <c r="I105" s="27"/>
    </row>
    <row r="106" spans="1:9" s="11" customFormat="1" ht="12.75">
      <c r="A106" s="1"/>
      <c r="B106" s="43" t="s">
        <v>7</v>
      </c>
      <c r="C106" s="14"/>
      <c r="D106" s="40">
        <v>2270</v>
      </c>
      <c r="E106" s="27"/>
      <c r="F106" s="27"/>
      <c r="G106" s="27"/>
      <c r="H106" s="27"/>
      <c r="I106" s="27"/>
    </row>
    <row r="107" spans="1:9" s="11" customFormat="1" ht="12.75">
      <c r="A107" s="1"/>
      <c r="B107" s="40" t="s">
        <v>14</v>
      </c>
      <c r="C107" s="14"/>
      <c r="D107" s="40">
        <v>295</v>
      </c>
      <c r="E107" s="27"/>
      <c r="F107" s="27"/>
      <c r="G107" s="27"/>
      <c r="H107" s="27"/>
      <c r="I107" s="27"/>
    </row>
    <row r="108" spans="1:9" s="11" customFormat="1" ht="12.75">
      <c r="A108" s="5">
        <v>2875</v>
      </c>
      <c r="B108" s="21" t="s">
        <v>39</v>
      </c>
      <c r="C108" s="2"/>
      <c r="D108" s="1">
        <f>D109+D110</f>
        <v>6112</v>
      </c>
      <c r="E108" s="27"/>
      <c r="F108" s="27"/>
      <c r="G108" s="27"/>
      <c r="H108" s="27"/>
      <c r="I108" s="27"/>
    </row>
    <row r="109" spans="1:9" s="11" customFormat="1" ht="12.75">
      <c r="A109" s="1"/>
      <c r="B109" s="3" t="s">
        <v>7</v>
      </c>
      <c r="C109" s="2"/>
      <c r="D109" s="3">
        <v>5409</v>
      </c>
      <c r="E109" s="27"/>
      <c r="F109" s="27"/>
      <c r="G109" s="27"/>
      <c r="H109" s="27"/>
      <c r="I109" s="27"/>
    </row>
    <row r="110" spans="1:9" s="11" customFormat="1" ht="12.75">
      <c r="A110" s="1"/>
      <c r="B110" s="22" t="s">
        <v>14</v>
      </c>
      <c r="C110" s="2"/>
      <c r="D110" s="3">
        <v>703</v>
      </c>
      <c r="E110" s="27"/>
      <c r="F110" s="27"/>
      <c r="G110" s="27"/>
      <c r="H110" s="27"/>
      <c r="I110" s="27"/>
    </row>
    <row r="111" spans="1:9" s="11" customFormat="1" ht="12.75">
      <c r="A111" s="2" t="s">
        <v>40</v>
      </c>
      <c r="B111" s="38"/>
      <c r="C111" s="14"/>
      <c r="D111" s="14">
        <f>D81+D84+D87+D90+D93+D96+D99+D102+D105+D108</f>
        <v>14272</v>
      </c>
      <c r="E111" s="27"/>
      <c r="F111" s="27"/>
      <c r="G111" s="27"/>
      <c r="H111" s="27"/>
      <c r="I111" s="27"/>
    </row>
    <row r="112" spans="1:9" s="11" customFormat="1" ht="12.75">
      <c r="A112" s="16"/>
      <c r="B112" s="38"/>
      <c r="C112" s="14"/>
      <c r="D112" s="14"/>
      <c r="E112" s="27"/>
      <c r="F112" s="27"/>
      <c r="G112" s="27"/>
      <c r="H112" s="27"/>
      <c r="I112" s="27"/>
    </row>
    <row r="113" spans="1:9" s="11" customFormat="1" ht="12.75">
      <c r="A113" s="2" t="s">
        <v>125</v>
      </c>
      <c r="B113" s="38"/>
      <c r="C113" s="14"/>
      <c r="D113" s="14"/>
      <c r="E113" s="27"/>
      <c r="F113" s="27"/>
      <c r="G113" s="27"/>
      <c r="H113" s="27"/>
      <c r="I113" s="27"/>
    </row>
    <row r="114" spans="1:9" s="11" customFormat="1" ht="12.75">
      <c r="A114" s="1">
        <v>2310</v>
      </c>
      <c r="B114" s="51" t="s">
        <v>78</v>
      </c>
      <c r="C114" s="14"/>
      <c r="D114" s="17">
        <f>D115+D116</f>
        <v>2252</v>
      </c>
      <c r="E114" s="27"/>
      <c r="F114" s="27"/>
      <c r="G114" s="27"/>
      <c r="H114" s="27"/>
      <c r="I114" s="27"/>
    </row>
    <row r="115" spans="1:9" s="11" customFormat="1" ht="12.75">
      <c r="A115" s="2"/>
      <c r="B115" s="43" t="s">
        <v>7</v>
      </c>
      <c r="C115" s="14"/>
      <c r="D115" s="40">
        <v>1912</v>
      </c>
      <c r="E115" s="27"/>
      <c r="F115" s="27"/>
      <c r="G115" s="27"/>
      <c r="H115" s="27"/>
      <c r="I115" s="27"/>
    </row>
    <row r="116" spans="1:9" s="11" customFormat="1" ht="12.75">
      <c r="A116" s="2"/>
      <c r="B116" s="40" t="s">
        <v>14</v>
      </c>
      <c r="C116" s="14"/>
      <c r="D116" s="40">
        <v>340</v>
      </c>
      <c r="E116" s="27"/>
      <c r="F116" s="27"/>
      <c r="G116" s="27"/>
      <c r="H116" s="27"/>
      <c r="I116" s="27"/>
    </row>
    <row r="117" spans="1:9" s="11" customFormat="1" ht="12.75">
      <c r="A117" s="1">
        <v>2325</v>
      </c>
      <c r="B117" s="40" t="s">
        <v>126</v>
      </c>
      <c r="C117" s="14"/>
      <c r="D117" s="17">
        <f>D118+D119</f>
        <v>2314</v>
      </c>
      <c r="E117" s="27"/>
      <c r="F117" s="27"/>
      <c r="G117" s="27"/>
      <c r="H117" s="27"/>
      <c r="I117" s="27"/>
    </row>
    <row r="118" spans="1:9" s="11" customFormat="1" ht="12.75">
      <c r="A118" s="2"/>
      <c r="B118" s="43" t="s">
        <v>7</v>
      </c>
      <c r="C118" s="14"/>
      <c r="D118" s="40">
        <v>2048</v>
      </c>
      <c r="E118" s="27"/>
      <c r="F118" s="27"/>
      <c r="G118" s="27"/>
      <c r="H118" s="27"/>
      <c r="I118" s="27"/>
    </row>
    <row r="119" spans="1:9" s="11" customFormat="1" ht="12.75">
      <c r="A119" s="2"/>
      <c r="B119" s="40" t="s">
        <v>14</v>
      </c>
      <c r="C119" s="14"/>
      <c r="D119" s="40">
        <v>266</v>
      </c>
      <c r="E119" s="27"/>
      <c r="F119" s="27"/>
      <c r="G119" s="27"/>
      <c r="H119" s="27"/>
      <c r="I119" s="27"/>
    </row>
    <row r="120" spans="1:9" s="11" customFormat="1" ht="12.75">
      <c r="A120" s="1">
        <v>2330</v>
      </c>
      <c r="B120" s="51" t="s">
        <v>127</v>
      </c>
      <c r="C120" s="14"/>
      <c r="D120" s="17">
        <f>D121+D122</f>
        <v>2315</v>
      </c>
      <c r="E120" s="27"/>
      <c r="F120" s="27"/>
      <c r="G120" s="27"/>
      <c r="H120" s="27"/>
      <c r="I120" s="27"/>
    </row>
    <row r="121" spans="1:9" s="11" customFormat="1" ht="12.75">
      <c r="A121" s="2"/>
      <c r="B121" s="43" t="s">
        <v>7</v>
      </c>
      <c r="C121" s="14"/>
      <c r="D121" s="40">
        <v>1565</v>
      </c>
      <c r="E121" s="27"/>
      <c r="F121" s="27"/>
      <c r="G121" s="27"/>
      <c r="H121" s="27"/>
      <c r="I121" s="27"/>
    </row>
    <row r="122" spans="1:9" s="11" customFormat="1" ht="12.75">
      <c r="A122" s="2"/>
      <c r="B122" s="40" t="s">
        <v>14</v>
      </c>
      <c r="C122" s="14"/>
      <c r="D122" s="40">
        <v>750</v>
      </c>
      <c r="E122" s="27"/>
      <c r="F122" s="27"/>
      <c r="G122" s="27"/>
      <c r="H122" s="27"/>
      <c r="I122" s="27"/>
    </row>
    <row r="123" spans="1:9" s="11" customFormat="1" ht="12.75">
      <c r="A123" s="1">
        <v>2335</v>
      </c>
      <c r="B123" s="51" t="s">
        <v>128</v>
      </c>
      <c r="C123" s="14"/>
      <c r="D123" s="17">
        <f>D124+D125</f>
        <v>3582</v>
      </c>
      <c r="E123" s="27"/>
      <c r="F123" s="27"/>
      <c r="G123" s="27"/>
      <c r="H123" s="27"/>
      <c r="I123" s="27"/>
    </row>
    <row r="124" spans="1:9" s="11" customFormat="1" ht="12.75">
      <c r="A124" s="2"/>
      <c r="B124" s="43" t="s">
        <v>7</v>
      </c>
      <c r="C124" s="14"/>
      <c r="D124" s="40">
        <v>3170</v>
      </c>
      <c r="E124" s="27"/>
      <c r="F124" s="27"/>
      <c r="G124" s="27"/>
      <c r="H124" s="27"/>
      <c r="I124" s="27"/>
    </row>
    <row r="125" spans="1:9" s="11" customFormat="1" ht="12.75">
      <c r="A125" s="78"/>
      <c r="B125" s="40" t="s">
        <v>14</v>
      </c>
      <c r="C125" s="14"/>
      <c r="D125" s="40">
        <v>412</v>
      </c>
      <c r="E125" s="27"/>
      <c r="F125" s="27"/>
      <c r="G125" s="27"/>
      <c r="H125" s="27"/>
      <c r="I125" s="27"/>
    </row>
    <row r="126" spans="1:9" s="11" customFormat="1" ht="12.75">
      <c r="A126" s="2" t="s">
        <v>125</v>
      </c>
      <c r="B126" s="77"/>
      <c r="C126" s="2"/>
      <c r="D126" s="4">
        <f>D114+D117+D120+D123</f>
        <v>10463</v>
      </c>
      <c r="E126" s="27"/>
      <c r="F126" s="27"/>
      <c r="G126" s="27"/>
      <c r="H126" s="27"/>
      <c r="I126" s="27"/>
    </row>
    <row r="127" spans="1:9" s="11" customFormat="1" ht="12.75">
      <c r="A127" s="56"/>
      <c r="B127" s="77"/>
      <c r="C127" s="2"/>
      <c r="D127" s="3"/>
      <c r="E127" s="27"/>
      <c r="F127" s="27"/>
      <c r="G127" s="27"/>
      <c r="H127" s="27"/>
      <c r="I127" s="27"/>
    </row>
    <row r="128" spans="1:9" s="11" customFormat="1" ht="12.75">
      <c r="A128" s="16"/>
      <c r="B128" s="38"/>
      <c r="C128" s="14"/>
      <c r="D128" s="14"/>
      <c r="E128" s="27"/>
      <c r="F128" s="27"/>
      <c r="G128" s="27"/>
      <c r="H128" s="27"/>
      <c r="I128" s="27"/>
    </row>
    <row r="129" spans="1:9" s="11" customFormat="1" ht="12.75">
      <c r="A129" s="16" t="s">
        <v>41</v>
      </c>
      <c r="B129" s="38"/>
      <c r="C129" s="14"/>
      <c r="D129" s="14"/>
      <c r="E129" s="27"/>
      <c r="F129" s="27"/>
      <c r="G129" s="27"/>
      <c r="H129" s="27"/>
      <c r="I129" s="27"/>
    </row>
    <row r="130" spans="1:9" s="11" customFormat="1" ht="12.75">
      <c r="A130" s="34">
        <v>3111</v>
      </c>
      <c r="B130" s="39" t="s">
        <v>137</v>
      </c>
      <c r="C130" s="17"/>
      <c r="D130" s="17">
        <v>300000</v>
      </c>
      <c r="E130" s="27"/>
      <c r="F130" s="27"/>
      <c r="G130" s="27"/>
      <c r="H130" s="27"/>
      <c r="I130" s="27"/>
    </row>
    <row r="131" spans="1:9" s="11" customFormat="1" ht="12.75">
      <c r="A131" s="34">
        <v>3121</v>
      </c>
      <c r="B131" s="39" t="s">
        <v>74</v>
      </c>
      <c r="C131" s="17"/>
      <c r="D131" s="17">
        <v>400</v>
      </c>
      <c r="E131" s="55"/>
      <c r="F131" s="27"/>
      <c r="G131" s="27"/>
      <c r="H131" s="27"/>
      <c r="I131" s="27"/>
    </row>
    <row r="132" spans="1:9" s="11" customFormat="1" ht="12.75">
      <c r="A132" s="34">
        <v>3212</v>
      </c>
      <c r="B132" s="39" t="s">
        <v>120</v>
      </c>
      <c r="C132" s="17"/>
      <c r="D132" s="17">
        <v>10000</v>
      </c>
      <c r="E132" s="55"/>
      <c r="F132" s="27"/>
      <c r="G132" s="27"/>
      <c r="H132" s="27"/>
      <c r="I132" s="27"/>
    </row>
    <row r="133" spans="1:9" s="11" customFormat="1" ht="12.75">
      <c r="A133" s="34">
        <v>3451</v>
      </c>
      <c r="B133" s="74" t="s">
        <v>59</v>
      </c>
      <c r="C133" s="14"/>
      <c r="D133" s="17">
        <v>800</v>
      </c>
      <c r="E133" s="55"/>
      <c r="F133" s="27"/>
      <c r="G133" s="27"/>
      <c r="H133" s="27"/>
      <c r="I133" s="27"/>
    </row>
    <row r="134" spans="1:9" s="11" customFormat="1" ht="12.75">
      <c r="A134" s="16" t="s">
        <v>24</v>
      </c>
      <c r="B134" s="38"/>
      <c r="C134" s="14"/>
      <c r="D134" s="14">
        <f>D130+D131+D132+D133</f>
        <v>311200</v>
      </c>
      <c r="E134" s="27"/>
      <c r="F134" s="27"/>
      <c r="G134" s="27"/>
      <c r="H134" s="27"/>
      <c r="I134" s="27"/>
    </row>
    <row r="135" spans="1:9" s="11" customFormat="1" ht="12.75">
      <c r="A135" s="16"/>
      <c r="B135" s="38"/>
      <c r="C135" s="14"/>
      <c r="D135" s="14"/>
      <c r="E135" s="27"/>
      <c r="F135" s="27"/>
      <c r="G135" s="27"/>
      <c r="H135" s="27"/>
      <c r="I135" s="27"/>
    </row>
    <row r="136" spans="1:9" s="11" customFormat="1" ht="12.75">
      <c r="A136" s="16" t="s">
        <v>108</v>
      </c>
      <c r="B136" s="38"/>
      <c r="C136" s="14"/>
      <c r="D136" s="14"/>
      <c r="E136" s="27"/>
      <c r="F136" s="27"/>
      <c r="G136" s="27"/>
      <c r="H136" s="27"/>
      <c r="I136" s="27"/>
    </row>
    <row r="137" spans="1:9" s="11" customFormat="1" ht="12.75">
      <c r="A137" s="60">
        <v>4021</v>
      </c>
      <c r="B137" s="39" t="s">
        <v>109</v>
      </c>
      <c r="C137" s="17"/>
      <c r="D137" s="17">
        <v>-1329</v>
      </c>
      <c r="E137" s="27"/>
      <c r="F137" s="27"/>
      <c r="G137" s="27"/>
      <c r="H137" s="27"/>
      <c r="I137" s="27"/>
    </row>
    <row r="138" spans="1:9" s="11" customFormat="1" ht="12.75">
      <c r="A138" s="60">
        <v>4111</v>
      </c>
      <c r="B138" s="39" t="s">
        <v>134</v>
      </c>
      <c r="C138" s="17"/>
      <c r="D138" s="17">
        <v>-25644</v>
      </c>
      <c r="E138" s="27"/>
      <c r="F138" s="27"/>
      <c r="G138" s="27"/>
      <c r="H138" s="27"/>
      <c r="I138" s="27"/>
    </row>
    <row r="139" spans="1:9" s="11" customFormat="1" ht="12.75">
      <c r="A139" s="60">
        <v>4230</v>
      </c>
      <c r="B139" s="39" t="s">
        <v>110</v>
      </c>
      <c r="C139" s="17"/>
      <c r="D139" s="17">
        <v>-1866</v>
      </c>
      <c r="E139" s="27"/>
      <c r="F139" s="27"/>
      <c r="G139" s="27"/>
      <c r="H139" s="27"/>
      <c r="I139" s="27"/>
    </row>
    <row r="140" spans="1:9" s="11" customFormat="1" ht="12.75">
      <c r="A140" s="60">
        <v>4313</v>
      </c>
      <c r="B140" s="39" t="s">
        <v>111</v>
      </c>
      <c r="C140" s="17"/>
      <c r="D140" s="17">
        <v>-2690</v>
      </c>
      <c r="E140" s="27"/>
      <c r="F140" s="27"/>
      <c r="G140" s="27"/>
      <c r="H140" s="27"/>
      <c r="I140" s="27"/>
    </row>
    <row r="141" spans="1:9" s="11" customFormat="1" ht="12.75">
      <c r="A141" s="60">
        <v>4324</v>
      </c>
      <c r="B141" s="39" t="s">
        <v>112</v>
      </c>
      <c r="C141" s="17"/>
      <c r="D141" s="17">
        <v>-22938</v>
      </c>
      <c r="E141" s="27"/>
      <c r="F141" s="27"/>
      <c r="G141" s="27"/>
      <c r="H141" s="27"/>
      <c r="I141" s="27"/>
    </row>
    <row r="142" spans="1:9" s="11" customFormat="1" ht="12.75">
      <c r="A142" s="60">
        <v>4325</v>
      </c>
      <c r="B142" s="39" t="s">
        <v>113</v>
      </c>
      <c r="C142" s="17"/>
      <c r="D142" s="17">
        <v>-26254</v>
      </c>
      <c r="E142" s="27"/>
      <c r="F142" s="27"/>
      <c r="G142" s="27"/>
      <c r="H142" s="27"/>
      <c r="I142" s="27"/>
    </row>
    <row r="143" spans="1:9" s="11" customFormat="1" ht="12.75">
      <c r="A143" s="16" t="s">
        <v>114</v>
      </c>
      <c r="B143" s="38"/>
      <c r="C143" s="14"/>
      <c r="D143" s="14">
        <f>SUM(D137:D142)</f>
        <v>-80721</v>
      </c>
      <c r="E143" s="27"/>
      <c r="F143" s="27"/>
      <c r="G143" s="27"/>
      <c r="H143" s="27"/>
      <c r="I143" s="27"/>
    </row>
    <row r="144" spans="1:9" ht="12.75">
      <c r="A144" s="16"/>
      <c r="B144" s="38"/>
      <c r="C144" s="14"/>
      <c r="D144" s="14"/>
      <c r="E144" s="23"/>
      <c r="F144" s="23"/>
      <c r="G144" s="23"/>
      <c r="H144" s="23"/>
      <c r="I144" s="23"/>
    </row>
    <row r="145" spans="1:9" ht="12.75">
      <c r="A145" s="16" t="s">
        <v>115</v>
      </c>
      <c r="B145" s="38"/>
      <c r="C145" s="14"/>
      <c r="D145" s="14"/>
      <c r="E145" s="23"/>
      <c r="F145" s="23"/>
      <c r="G145" s="23"/>
      <c r="H145" s="23"/>
      <c r="I145" s="23"/>
    </row>
    <row r="146" spans="1:9" ht="12.75">
      <c r="A146" s="34">
        <v>5011</v>
      </c>
      <c r="B146" s="39" t="s">
        <v>116</v>
      </c>
      <c r="C146" s="14"/>
      <c r="D146" s="17">
        <v>-2113</v>
      </c>
      <c r="E146" s="23"/>
      <c r="F146" s="23"/>
      <c r="G146" s="23"/>
      <c r="H146" s="23"/>
      <c r="I146" s="23"/>
    </row>
    <row r="147" spans="1:9" ht="12.75">
      <c r="A147" s="34">
        <v>5018</v>
      </c>
      <c r="B147" s="39" t="s">
        <v>118</v>
      </c>
      <c r="C147" s="14"/>
      <c r="D147" s="17">
        <v>-13022</v>
      </c>
      <c r="E147" s="23"/>
      <c r="F147" s="23"/>
      <c r="G147" s="23"/>
      <c r="H147" s="23"/>
      <c r="I147" s="23"/>
    </row>
    <row r="148" spans="1:9" ht="12.75">
      <c r="A148" s="16" t="s">
        <v>117</v>
      </c>
      <c r="B148" s="38"/>
      <c r="C148" s="14"/>
      <c r="D148" s="14">
        <f>SUM(D146:D147)</f>
        <v>-15135</v>
      </c>
      <c r="E148" s="23"/>
      <c r="F148" s="23"/>
      <c r="G148" s="23"/>
      <c r="H148" s="23"/>
      <c r="I148" s="23"/>
    </row>
    <row r="149" spans="1:9" ht="12.75">
      <c r="A149" s="16"/>
      <c r="B149" s="38"/>
      <c r="C149" s="14"/>
      <c r="D149" s="14"/>
      <c r="E149" s="23"/>
      <c r="F149" s="23"/>
      <c r="G149" s="23"/>
      <c r="H149" s="23"/>
      <c r="I149" s="23"/>
    </row>
    <row r="150" spans="1:9" ht="12.75">
      <c r="A150" s="16" t="s">
        <v>25</v>
      </c>
      <c r="B150" s="38"/>
      <c r="C150" s="14"/>
      <c r="D150" s="14"/>
      <c r="E150" s="23"/>
      <c r="F150" s="23"/>
      <c r="G150" s="23"/>
      <c r="H150" s="23"/>
      <c r="I150" s="23"/>
    </row>
    <row r="151" spans="1:9" ht="12.75">
      <c r="A151" s="34">
        <v>5033</v>
      </c>
      <c r="B151" s="39" t="s">
        <v>119</v>
      </c>
      <c r="C151" s="17"/>
      <c r="D151" s="17">
        <v>3000</v>
      </c>
      <c r="E151" s="36"/>
      <c r="F151" s="23"/>
      <c r="G151" s="23"/>
      <c r="H151" s="23"/>
      <c r="I151" s="23"/>
    </row>
    <row r="152" spans="1:9" ht="12.75">
      <c r="A152" s="16" t="s">
        <v>26</v>
      </c>
      <c r="B152" s="38"/>
      <c r="C152" s="14"/>
      <c r="D152" s="14">
        <f>SUM(D151:D151)</f>
        <v>3000</v>
      </c>
      <c r="E152" s="23"/>
      <c r="F152" s="23"/>
      <c r="G152" s="23"/>
      <c r="H152" s="23"/>
      <c r="I152" s="23"/>
    </row>
    <row r="153" spans="1:9" ht="12.75">
      <c r="A153" s="47"/>
      <c r="B153" s="35"/>
      <c r="C153" s="14"/>
      <c r="D153" s="14"/>
      <c r="E153" s="23"/>
      <c r="F153" s="23"/>
      <c r="G153" s="23"/>
      <c r="H153" s="23"/>
      <c r="I153" s="23"/>
    </row>
    <row r="154" spans="1:9" ht="12.75">
      <c r="A154" s="16" t="s">
        <v>42</v>
      </c>
      <c r="B154" s="35"/>
      <c r="C154" s="14"/>
      <c r="D154" s="14"/>
      <c r="E154" s="23"/>
      <c r="F154" s="23"/>
      <c r="G154" s="23"/>
      <c r="H154" s="23"/>
      <c r="I154" s="23"/>
    </row>
    <row r="155" spans="1:9" ht="12.75">
      <c r="A155" s="56">
        <v>2305</v>
      </c>
      <c r="B155" s="35" t="s">
        <v>77</v>
      </c>
      <c r="C155" s="14"/>
      <c r="D155" s="17">
        <f>D156+D157</f>
        <v>0</v>
      </c>
      <c r="E155" s="23"/>
      <c r="F155" s="23"/>
      <c r="G155" s="23"/>
      <c r="H155" s="23"/>
      <c r="I155" s="23"/>
    </row>
    <row r="156" spans="1:9" ht="12.75">
      <c r="A156" s="16"/>
      <c r="B156" s="42" t="s">
        <v>12</v>
      </c>
      <c r="C156" s="14"/>
      <c r="D156" s="40">
        <v>-28</v>
      </c>
      <c r="E156" s="23"/>
      <c r="F156" s="23"/>
      <c r="G156" s="23"/>
      <c r="H156" s="23"/>
      <c r="I156" s="23"/>
    </row>
    <row r="157" spans="1:9" ht="12.75">
      <c r="A157" s="16"/>
      <c r="B157" s="41" t="s">
        <v>35</v>
      </c>
      <c r="C157" s="14"/>
      <c r="D157" s="40">
        <v>28</v>
      </c>
      <c r="E157" s="23"/>
      <c r="F157" s="23"/>
      <c r="G157" s="23"/>
      <c r="H157" s="23"/>
      <c r="I157" s="23"/>
    </row>
    <row r="158" spans="1:9" ht="12.75">
      <c r="A158" s="1">
        <v>2309</v>
      </c>
      <c r="B158" s="51" t="s">
        <v>50</v>
      </c>
      <c r="C158" s="14"/>
      <c r="D158" s="17">
        <f>D159+D160</f>
        <v>0</v>
      </c>
      <c r="E158" s="23"/>
      <c r="F158" s="23"/>
      <c r="G158" s="23"/>
      <c r="H158" s="23"/>
      <c r="I158" s="23"/>
    </row>
    <row r="159" spans="1:9" ht="12.75">
      <c r="A159" s="47"/>
      <c r="B159" s="42" t="s">
        <v>12</v>
      </c>
      <c r="C159" s="14"/>
      <c r="D159" s="40">
        <v>-15</v>
      </c>
      <c r="E159" s="23"/>
      <c r="F159" s="23"/>
      <c r="G159" s="23"/>
      <c r="H159" s="23"/>
      <c r="I159" s="23"/>
    </row>
    <row r="160" spans="1:9" ht="12.75">
      <c r="A160" s="47"/>
      <c r="B160" s="41" t="s">
        <v>35</v>
      </c>
      <c r="C160" s="14"/>
      <c r="D160" s="40">
        <v>15</v>
      </c>
      <c r="E160" s="23"/>
      <c r="F160" s="23"/>
      <c r="G160" s="23"/>
      <c r="H160" s="23"/>
      <c r="I160" s="23"/>
    </row>
    <row r="161" spans="1:9" ht="12.75">
      <c r="A161" s="53">
        <v>2310</v>
      </c>
      <c r="B161" s="39" t="s">
        <v>78</v>
      </c>
      <c r="C161" s="14"/>
      <c r="D161" s="17">
        <f>D162+D163</f>
        <v>0</v>
      </c>
      <c r="E161" s="23"/>
      <c r="F161" s="23"/>
      <c r="G161" s="23"/>
      <c r="H161" s="23"/>
      <c r="I161" s="23"/>
    </row>
    <row r="162" spans="1:9" ht="12.75">
      <c r="A162" s="47"/>
      <c r="B162" s="42" t="s">
        <v>12</v>
      </c>
      <c r="C162" s="14"/>
      <c r="D162" s="40">
        <v>-1</v>
      </c>
      <c r="E162" s="23"/>
      <c r="F162" s="23"/>
      <c r="G162" s="23"/>
      <c r="H162" s="23"/>
      <c r="I162" s="23"/>
    </row>
    <row r="163" spans="1:9" ht="12.75">
      <c r="A163" s="47"/>
      <c r="B163" s="41" t="s">
        <v>35</v>
      </c>
      <c r="C163" s="14"/>
      <c r="D163" s="40">
        <v>1</v>
      </c>
      <c r="E163" s="23"/>
      <c r="F163" s="23"/>
      <c r="G163" s="23"/>
      <c r="H163" s="23"/>
      <c r="I163" s="23"/>
    </row>
    <row r="164" spans="1:9" ht="12.75">
      <c r="A164" s="56">
        <v>2330</v>
      </c>
      <c r="B164" s="39" t="s">
        <v>79</v>
      </c>
      <c r="C164" s="14"/>
      <c r="D164" s="17">
        <f>D165+D166</f>
        <v>0</v>
      </c>
      <c r="E164" s="23"/>
      <c r="F164" s="23"/>
      <c r="G164" s="23"/>
      <c r="H164" s="23"/>
      <c r="I164" s="23"/>
    </row>
    <row r="165" spans="1:9" ht="12.75">
      <c r="A165" s="16"/>
      <c r="B165" s="41" t="s">
        <v>12</v>
      </c>
      <c r="C165" s="14"/>
      <c r="D165" s="40">
        <v>-3</v>
      </c>
      <c r="E165" s="23"/>
      <c r="F165" s="23"/>
      <c r="G165" s="23"/>
      <c r="H165" s="23"/>
      <c r="I165" s="23"/>
    </row>
    <row r="166" spans="1:9" ht="12.75">
      <c r="A166" s="16"/>
      <c r="B166" s="41" t="s">
        <v>35</v>
      </c>
      <c r="C166" s="14"/>
      <c r="D166" s="40">
        <v>3</v>
      </c>
      <c r="E166" s="23"/>
      <c r="F166" s="23"/>
      <c r="G166" s="23"/>
      <c r="H166" s="23"/>
      <c r="I166" s="23"/>
    </row>
    <row r="167" spans="1:9" ht="12.75">
      <c r="A167" s="53">
        <v>2795</v>
      </c>
      <c r="B167" s="39" t="s">
        <v>34</v>
      </c>
      <c r="C167" s="17"/>
      <c r="D167" s="17">
        <f>D168+D169+D170</f>
        <v>0</v>
      </c>
      <c r="E167" s="23"/>
      <c r="F167" s="23"/>
      <c r="G167" s="23"/>
      <c r="H167" s="23"/>
      <c r="I167" s="23"/>
    </row>
    <row r="168" spans="1:9" ht="12.75">
      <c r="A168" s="53"/>
      <c r="B168" s="41" t="s">
        <v>12</v>
      </c>
      <c r="C168" s="17"/>
      <c r="D168" s="40">
        <v>24067</v>
      </c>
      <c r="E168" s="23"/>
      <c r="F168" s="23"/>
      <c r="G168" s="23"/>
      <c r="H168" s="23"/>
      <c r="I168" s="23"/>
    </row>
    <row r="169" spans="1:9" ht="12.75">
      <c r="A169" s="53"/>
      <c r="B169" s="41" t="s">
        <v>89</v>
      </c>
      <c r="C169" s="17"/>
      <c r="D169" s="40">
        <v>-7351</v>
      </c>
      <c r="E169" s="23"/>
      <c r="F169" s="23"/>
      <c r="G169" s="23"/>
      <c r="H169" s="23"/>
      <c r="I169" s="23"/>
    </row>
    <row r="170" spans="1:9" ht="12.75">
      <c r="A170" s="53"/>
      <c r="B170" s="41" t="s">
        <v>90</v>
      </c>
      <c r="C170" s="17"/>
      <c r="D170" s="40">
        <v>-16716</v>
      </c>
      <c r="E170" s="23"/>
      <c r="F170" s="23"/>
      <c r="G170" s="23"/>
      <c r="H170" s="23"/>
      <c r="I170" s="23"/>
    </row>
    <row r="171" spans="1:9" ht="12.75">
      <c r="A171" s="5">
        <v>2875</v>
      </c>
      <c r="B171" s="21" t="s">
        <v>136</v>
      </c>
      <c r="C171" s="2"/>
      <c r="D171" s="1">
        <f>D172+D173</f>
        <v>0</v>
      </c>
      <c r="E171" s="23"/>
      <c r="F171" s="23"/>
      <c r="G171" s="23"/>
      <c r="H171" s="23"/>
      <c r="I171" s="23"/>
    </row>
    <row r="172" spans="1:9" ht="12.75">
      <c r="A172" s="1"/>
      <c r="B172" s="3" t="s">
        <v>7</v>
      </c>
      <c r="C172" s="2"/>
      <c r="D172" s="3">
        <v>6606</v>
      </c>
      <c r="E172" s="23"/>
      <c r="F172" s="23"/>
      <c r="G172" s="23"/>
      <c r="H172" s="23"/>
      <c r="I172" s="23"/>
    </row>
    <row r="173" spans="1:9" ht="12.75">
      <c r="A173" s="53"/>
      <c r="B173" s="40" t="s">
        <v>14</v>
      </c>
      <c r="C173" s="17"/>
      <c r="D173" s="40">
        <v>-6606</v>
      </c>
      <c r="E173" s="23"/>
      <c r="F173" s="23"/>
      <c r="G173" s="23"/>
      <c r="H173" s="23"/>
      <c r="I173" s="23"/>
    </row>
    <row r="174" spans="1:9" ht="12.75">
      <c r="A174" s="1">
        <v>2986</v>
      </c>
      <c r="B174" s="51" t="s">
        <v>129</v>
      </c>
      <c r="C174" s="17"/>
      <c r="D174" s="17">
        <f>D175+D176</f>
        <v>0</v>
      </c>
      <c r="E174" s="23"/>
      <c r="F174" s="23"/>
      <c r="G174" s="23"/>
      <c r="H174" s="23"/>
      <c r="I174" s="23"/>
    </row>
    <row r="175" spans="1:9" ht="12.75">
      <c r="A175" s="53"/>
      <c r="B175" s="43" t="s">
        <v>7</v>
      </c>
      <c r="C175" s="17"/>
      <c r="D175" s="40">
        <v>1271</v>
      </c>
      <c r="E175" s="55"/>
      <c r="F175" s="23"/>
      <c r="G175" s="23"/>
      <c r="H175" s="23"/>
      <c r="I175" s="23"/>
    </row>
    <row r="176" spans="1:9" ht="12.75">
      <c r="A176" s="53"/>
      <c r="B176" s="40" t="s">
        <v>14</v>
      </c>
      <c r="C176" s="17"/>
      <c r="D176" s="40">
        <v>-1271</v>
      </c>
      <c r="E176" s="23"/>
      <c r="F176" s="23"/>
      <c r="G176" s="23"/>
      <c r="H176" s="23"/>
      <c r="I176" s="23"/>
    </row>
    <row r="177" spans="1:9" ht="12.75">
      <c r="A177" s="16" t="s">
        <v>52</v>
      </c>
      <c r="B177" s="35"/>
      <c r="C177" s="14"/>
      <c r="D177" s="14">
        <f>D155+D158+D161+D164+D167+D174</f>
        <v>0</v>
      </c>
      <c r="E177" s="23"/>
      <c r="F177" s="23"/>
      <c r="G177" s="23"/>
      <c r="H177" s="23"/>
      <c r="I177" s="23"/>
    </row>
    <row r="178" spans="1:9" ht="12.75">
      <c r="A178" s="47"/>
      <c r="B178" s="35"/>
      <c r="C178" s="14"/>
      <c r="D178" s="14"/>
      <c r="E178" s="23"/>
      <c r="F178" s="23"/>
      <c r="G178" s="23"/>
      <c r="H178" s="23"/>
      <c r="I178" s="23"/>
    </row>
    <row r="179" spans="1:9" ht="12.75">
      <c r="A179" s="16" t="s">
        <v>75</v>
      </c>
      <c r="B179" s="35"/>
      <c r="C179" s="14"/>
      <c r="D179" s="14"/>
      <c r="E179" s="36"/>
      <c r="F179" s="23"/>
      <c r="G179" s="23"/>
      <c r="H179" s="23"/>
      <c r="I179" s="23"/>
    </row>
    <row r="180" spans="1:9" ht="12.75">
      <c r="A180" s="47">
        <v>3011</v>
      </c>
      <c r="B180" s="35" t="s">
        <v>121</v>
      </c>
      <c r="C180" s="75"/>
      <c r="D180" s="17">
        <f>D181+D182</f>
        <v>0</v>
      </c>
      <c r="E180" s="23"/>
      <c r="F180" s="23"/>
      <c r="G180" s="23"/>
      <c r="H180" s="23"/>
      <c r="I180" s="23"/>
    </row>
    <row r="181" spans="1:9" ht="12.75">
      <c r="A181" s="47"/>
      <c r="B181" s="42" t="s">
        <v>12</v>
      </c>
      <c r="C181" s="75"/>
      <c r="D181" s="40">
        <v>500</v>
      </c>
      <c r="E181" s="23"/>
      <c r="F181" s="23"/>
      <c r="G181" s="23"/>
      <c r="H181" s="23"/>
      <c r="I181" s="23"/>
    </row>
    <row r="182" spans="1:9" ht="12.75">
      <c r="A182" s="47"/>
      <c r="B182" s="42" t="s">
        <v>16</v>
      </c>
      <c r="C182" s="75"/>
      <c r="D182" s="40">
        <v>-500</v>
      </c>
      <c r="E182" s="23"/>
      <c r="F182" s="23"/>
      <c r="G182" s="23"/>
      <c r="H182" s="23"/>
      <c r="I182" s="23"/>
    </row>
    <row r="183" spans="1:9" ht="12.75">
      <c r="A183" s="16" t="s">
        <v>76</v>
      </c>
      <c r="B183" s="35"/>
      <c r="C183" s="14"/>
      <c r="D183" s="14">
        <f>D180</f>
        <v>0</v>
      </c>
      <c r="E183" s="23"/>
      <c r="F183" s="23"/>
      <c r="G183" s="23"/>
      <c r="H183" s="23"/>
      <c r="I183" s="23"/>
    </row>
    <row r="184" spans="1:9" ht="12.75">
      <c r="A184" s="47"/>
      <c r="B184" s="35"/>
      <c r="C184" s="14"/>
      <c r="D184" s="14"/>
      <c r="E184" s="23"/>
      <c r="F184" s="23"/>
      <c r="G184" s="23"/>
      <c r="H184" s="23"/>
      <c r="I184" s="23"/>
    </row>
    <row r="185" spans="1:9" ht="12.75">
      <c r="A185" s="16" t="s">
        <v>33</v>
      </c>
      <c r="B185" s="35"/>
      <c r="C185" s="14"/>
      <c r="D185" s="14"/>
      <c r="E185" s="23"/>
      <c r="F185" s="23"/>
      <c r="G185" s="23"/>
      <c r="H185" s="23"/>
      <c r="I185" s="23"/>
    </row>
    <row r="186" spans="1:9" ht="12.75">
      <c r="A186" s="53">
        <v>3081</v>
      </c>
      <c r="B186" s="35" t="s">
        <v>97</v>
      </c>
      <c r="C186" s="17"/>
      <c r="D186" s="17">
        <f>D187+D188</f>
        <v>0</v>
      </c>
      <c r="E186" s="36"/>
      <c r="F186" s="23"/>
      <c r="G186" s="23"/>
      <c r="H186" s="23"/>
      <c r="I186" s="23"/>
    </row>
    <row r="187" spans="1:9" ht="12.75">
      <c r="A187" s="53"/>
      <c r="B187" s="42" t="s">
        <v>12</v>
      </c>
      <c r="C187" s="17"/>
      <c r="D187" s="40">
        <v>-2400</v>
      </c>
      <c r="E187" s="23"/>
      <c r="F187" s="23"/>
      <c r="G187" s="23"/>
      <c r="H187" s="23"/>
      <c r="I187" s="23"/>
    </row>
    <row r="188" spans="1:9" ht="12.75">
      <c r="A188" s="53"/>
      <c r="B188" s="22" t="s">
        <v>99</v>
      </c>
      <c r="C188" s="17"/>
      <c r="D188" s="40">
        <v>2400</v>
      </c>
      <c r="E188" s="23"/>
      <c r="F188" s="23"/>
      <c r="G188" s="23"/>
      <c r="H188" s="23"/>
      <c r="I188" s="23"/>
    </row>
    <row r="189" spans="1:9" s="11" customFormat="1" ht="12.75">
      <c r="A189" s="53">
        <v>3209</v>
      </c>
      <c r="B189" s="73" t="s">
        <v>98</v>
      </c>
      <c r="C189" s="17"/>
      <c r="D189" s="17">
        <f>D190+D191+D192</f>
        <v>0</v>
      </c>
      <c r="E189" s="27"/>
      <c r="F189" s="27"/>
      <c r="G189" s="27"/>
      <c r="H189" s="27"/>
      <c r="I189" s="27"/>
    </row>
    <row r="190" spans="1:9" s="11" customFormat="1" ht="12.75">
      <c r="A190" s="53"/>
      <c r="B190" s="43" t="s">
        <v>7</v>
      </c>
      <c r="C190" s="17"/>
      <c r="D190" s="40">
        <v>4425</v>
      </c>
      <c r="E190" s="27"/>
      <c r="F190" s="27"/>
      <c r="G190" s="27"/>
      <c r="H190" s="27"/>
      <c r="I190" s="27"/>
    </row>
    <row r="191" spans="1:9" s="11" customFormat="1" ht="12.75">
      <c r="A191" s="53"/>
      <c r="B191" s="40" t="s">
        <v>14</v>
      </c>
      <c r="C191" s="17"/>
      <c r="D191" s="40">
        <v>575</v>
      </c>
      <c r="E191" s="27"/>
      <c r="F191" s="27"/>
      <c r="G191" s="27"/>
      <c r="H191" s="27"/>
      <c r="I191" s="27"/>
    </row>
    <row r="192" spans="1:9" s="11" customFormat="1" ht="12.75">
      <c r="A192" s="53"/>
      <c r="B192" s="72" t="s">
        <v>12</v>
      </c>
      <c r="C192" s="17"/>
      <c r="D192" s="40">
        <v>-5000</v>
      </c>
      <c r="E192" s="27"/>
      <c r="F192" s="27"/>
      <c r="G192" s="27"/>
      <c r="H192" s="27"/>
      <c r="I192" s="27"/>
    </row>
    <row r="193" spans="1:9" ht="12.75">
      <c r="A193" s="53">
        <v>3225</v>
      </c>
      <c r="B193" s="73" t="s">
        <v>100</v>
      </c>
      <c r="C193" s="17"/>
      <c r="D193" s="40">
        <f>D194+D195</f>
        <v>0</v>
      </c>
      <c r="E193" s="23"/>
      <c r="F193" s="23"/>
      <c r="G193" s="23"/>
      <c r="H193" s="23"/>
      <c r="I193" s="23"/>
    </row>
    <row r="194" spans="1:9" ht="12.75">
      <c r="A194" s="53"/>
      <c r="B194" s="72" t="s">
        <v>7</v>
      </c>
      <c r="C194" s="17"/>
      <c r="D194" s="40">
        <v>-1985</v>
      </c>
      <c r="E194" s="23"/>
      <c r="F194" s="23"/>
      <c r="G194" s="23"/>
      <c r="H194" s="23"/>
      <c r="I194" s="23"/>
    </row>
    <row r="195" spans="1:9" ht="12.75">
      <c r="A195" s="53"/>
      <c r="B195" s="72" t="s">
        <v>35</v>
      </c>
      <c r="C195" s="17"/>
      <c r="D195" s="40">
        <v>1985</v>
      </c>
      <c r="E195" s="23"/>
      <c r="F195" s="23"/>
      <c r="G195" s="23"/>
      <c r="H195" s="23"/>
      <c r="I195" s="23"/>
    </row>
    <row r="196" spans="1:9" ht="12.75">
      <c r="A196" s="53">
        <v>3301</v>
      </c>
      <c r="B196" s="35" t="s">
        <v>55</v>
      </c>
      <c r="C196" s="17"/>
      <c r="D196" s="17">
        <f>D197+D198+D199</f>
        <v>0</v>
      </c>
      <c r="E196" s="23"/>
      <c r="F196" s="23"/>
      <c r="G196" s="23"/>
      <c r="H196" s="23"/>
      <c r="I196" s="23"/>
    </row>
    <row r="197" spans="1:9" ht="12.75">
      <c r="A197" s="53"/>
      <c r="B197" s="42" t="s">
        <v>12</v>
      </c>
      <c r="C197" s="17"/>
      <c r="D197" s="40">
        <v>-1150</v>
      </c>
      <c r="E197" s="23"/>
      <c r="F197" s="23"/>
      <c r="G197" s="23"/>
      <c r="H197" s="23"/>
      <c r="I197" s="23"/>
    </row>
    <row r="198" spans="1:9" ht="12.75">
      <c r="A198" s="53"/>
      <c r="B198" s="42" t="s">
        <v>35</v>
      </c>
      <c r="C198" s="17"/>
      <c r="D198" s="40">
        <v>400</v>
      </c>
      <c r="E198" s="23"/>
      <c r="F198" s="23"/>
      <c r="G198" s="23"/>
      <c r="H198" s="23"/>
      <c r="I198" s="23"/>
    </row>
    <row r="199" spans="1:9" ht="12.75">
      <c r="A199" s="53"/>
      <c r="B199" s="42" t="s">
        <v>54</v>
      </c>
      <c r="C199" s="17"/>
      <c r="D199" s="40">
        <v>750</v>
      </c>
      <c r="E199" s="23"/>
      <c r="F199" s="23"/>
      <c r="G199" s="23"/>
      <c r="H199" s="23"/>
      <c r="I199" s="23"/>
    </row>
    <row r="200" spans="1:9" ht="12.75">
      <c r="A200" s="53">
        <v>3313</v>
      </c>
      <c r="B200" s="35" t="s">
        <v>101</v>
      </c>
      <c r="C200" s="17"/>
      <c r="D200" s="40">
        <f>D201+D202</f>
        <v>0</v>
      </c>
      <c r="E200" s="23"/>
      <c r="F200" s="23"/>
      <c r="G200" s="23"/>
      <c r="H200" s="23"/>
      <c r="I200" s="23"/>
    </row>
    <row r="201" spans="1:9" ht="12.75">
      <c r="A201" s="53"/>
      <c r="B201" s="42" t="s">
        <v>12</v>
      </c>
      <c r="C201" s="17"/>
      <c r="D201" s="40">
        <v>40</v>
      </c>
      <c r="E201" s="23"/>
      <c r="F201" s="23"/>
      <c r="G201" s="23"/>
      <c r="H201" s="23"/>
      <c r="I201" s="23"/>
    </row>
    <row r="202" spans="1:9" ht="12.75">
      <c r="A202" s="53"/>
      <c r="B202" s="42" t="s">
        <v>99</v>
      </c>
      <c r="C202" s="17"/>
      <c r="D202" s="40">
        <v>-40</v>
      </c>
      <c r="E202" s="23"/>
      <c r="F202" s="23"/>
      <c r="G202" s="23"/>
      <c r="H202" s="23"/>
      <c r="I202" s="23"/>
    </row>
    <row r="203" spans="1:9" ht="12.75">
      <c r="A203" s="53">
        <v>3412</v>
      </c>
      <c r="B203" s="35" t="s">
        <v>56</v>
      </c>
      <c r="C203" s="17"/>
      <c r="D203" s="17">
        <f>D204+D205+D206</f>
        <v>0</v>
      </c>
      <c r="E203" s="23"/>
      <c r="F203" s="23"/>
      <c r="G203" s="23"/>
      <c r="H203" s="23"/>
      <c r="I203" s="23"/>
    </row>
    <row r="204" spans="1:9" ht="12.75">
      <c r="A204" s="53"/>
      <c r="B204" s="42" t="s">
        <v>12</v>
      </c>
      <c r="C204" s="17"/>
      <c r="D204" s="40">
        <v>-3175</v>
      </c>
      <c r="E204" s="23"/>
      <c r="F204" s="23"/>
      <c r="G204" s="23"/>
      <c r="H204" s="23"/>
      <c r="I204" s="23"/>
    </row>
    <row r="205" spans="1:9" ht="12.75">
      <c r="A205" s="53"/>
      <c r="B205" s="42" t="s">
        <v>35</v>
      </c>
      <c r="C205" s="17"/>
      <c r="D205" s="40">
        <v>2180</v>
      </c>
      <c r="E205" s="23"/>
      <c r="F205" s="23"/>
      <c r="G205" s="23"/>
      <c r="H205" s="23"/>
      <c r="I205" s="23"/>
    </row>
    <row r="206" spans="1:9" ht="12.75">
      <c r="A206" s="53"/>
      <c r="B206" s="42" t="s">
        <v>16</v>
      </c>
      <c r="C206" s="17"/>
      <c r="D206" s="40">
        <v>995</v>
      </c>
      <c r="E206" s="23"/>
      <c r="F206" s="23"/>
      <c r="G206" s="23"/>
      <c r="H206" s="23"/>
      <c r="I206" s="23"/>
    </row>
    <row r="207" spans="1:9" ht="12.75">
      <c r="A207" s="53">
        <v>3415</v>
      </c>
      <c r="B207" s="35" t="s">
        <v>57</v>
      </c>
      <c r="C207" s="17"/>
      <c r="D207" s="17">
        <f>D208+D209</f>
        <v>0</v>
      </c>
      <c r="E207" s="23"/>
      <c r="F207" s="23"/>
      <c r="G207" s="23"/>
      <c r="H207" s="23"/>
      <c r="I207" s="23"/>
    </row>
    <row r="208" spans="1:9" ht="12.75">
      <c r="A208" s="53"/>
      <c r="B208" s="42" t="s">
        <v>12</v>
      </c>
      <c r="C208" s="17"/>
      <c r="D208" s="40">
        <v>-2000</v>
      </c>
      <c r="E208" s="23"/>
      <c r="F208" s="23"/>
      <c r="G208" s="23"/>
      <c r="H208" s="23"/>
      <c r="I208" s="23"/>
    </row>
    <row r="209" spans="1:9" ht="12.75">
      <c r="A209" s="47"/>
      <c r="B209" s="42" t="s">
        <v>35</v>
      </c>
      <c r="C209" s="14"/>
      <c r="D209" s="40">
        <v>2000</v>
      </c>
      <c r="E209" s="23"/>
      <c r="F209" s="23"/>
      <c r="G209" s="23"/>
      <c r="H209" s="23"/>
      <c r="I209" s="23"/>
    </row>
    <row r="210" spans="1:9" ht="12.75">
      <c r="A210" s="53">
        <v>3421</v>
      </c>
      <c r="B210" s="35" t="s">
        <v>102</v>
      </c>
      <c r="C210" s="17"/>
      <c r="D210" s="17">
        <f>D211+D212</f>
        <v>0</v>
      </c>
      <c r="E210" s="23"/>
      <c r="F210" s="23"/>
      <c r="G210" s="23"/>
      <c r="H210" s="23"/>
      <c r="I210" s="23"/>
    </row>
    <row r="211" spans="1:9" ht="12.75">
      <c r="A211" s="47"/>
      <c r="B211" s="42" t="s">
        <v>12</v>
      </c>
      <c r="C211" s="14"/>
      <c r="D211" s="40">
        <v>-5000</v>
      </c>
      <c r="E211" s="23"/>
      <c r="F211" s="23"/>
      <c r="G211" s="23"/>
      <c r="H211" s="23"/>
      <c r="I211" s="23"/>
    </row>
    <row r="212" spans="1:9" ht="12.75">
      <c r="A212" s="47"/>
      <c r="B212" s="42" t="s">
        <v>35</v>
      </c>
      <c r="C212" s="14"/>
      <c r="D212" s="40">
        <v>5000</v>
      </c>
      <c r="E212" s="23"/>
      <c r="F212" s="23"/>
      <c r="G212" s="23"/>
      <c r="H212" s="23"/>
      <c r="I212" s="23"/>
    </row>
    <row r="213" spans="1:9" ht="12.75">
      <c r="A213" s="53">
        <v>3422</v>
      </c>
      <c r="B213" s="35" t="s">
        <v>103</v>
      </c>
      <c r="C213" s="17"/>
      <c r="D213" s="17">
        <f>D214+D215</f>
        <v>0</v>
      </c>
      <c r="E213" s="23"/>
      <c r="F213" s="23"/>
      <c r="G213" s="23"/>
      <c r="H213" s="23"/>
      <c r="I213" s="23"/>
    </row>
    <row r="214" spans="1:9" ht="12.75">
      <c r="A214" s="47"/>
      <c r="B214" s="42" t="s">
        <v>12</v>
      </c>
      <c r="C214" s="14"/>
      <c r="D214" s="40">
        <v>-100</v>
      </c>
      <c r="E214" s="23"/>
      <c r="F214" s="23"/>
      <c r="G214" s="23"/>
      <c r="H214" s="23"/>
      <c r="I214" s="23"/>
    </row>
    <row r="215" spans="1:9" ht="12.75">
      <c r="A215" s="47"/>
      <c r="B215" s="42" t="s">
        <v>16</v>
      </c>
      <c r="C215" s="14"/>
      <c r="D215" s="40">
        <v>100</v>
      </c>
      <c r="E215" s="23"/>
      <c r="F215" s="23"/>
      <c r="G215" s="23"/>
      <c r="H215" s="23"/>
      <c r="I215" s="23"/>
    </row>
    <row r="216" spans="1:9" ht="12.75">
      <c r="A216" s="53">
        <v>3423</v>
      </c>
      <c r="B216" s="35" t="s">
        <v>58</v>
      </c>
      <c r="C216" s="17"/>
      <c r="D216" s="17">
        <f>D217+D218+D219+D220</f>
        <v>0</v>
      </c>
      <c r="E216" s="23"/>
      <c r="F216" s="23"/>
      <c r="G216" s="23"/>
      <c r="H216" s="23"/>
      <c r="I216" s="23"/>
    </row>
    <row r="217" spans="1:9" ht="12.75">
      <c r="A217" s="53"/>
      <c r="B217" s="3" t="s">
        <v>7</v>
      </c>
      <c r="C217" s="17"/>
      <c r="D217" s="40">
        <v>250</v>
      </c>
      <c r="E217" s="23"/>
      <c r="F217" s="23"/>
      <c r="G217" s="23"/>
      <c r="H217" s="23"/>
      <c r="I217" s="23"/>
    </row>
    <row r="218" spans="1:9" ht="12.75">
      <c r="A218" s="53"/>
      <c r="B218" s="22" t="s">
        <v>14</v>
      </c>
      <c r="C218" s="17"/>
      <c r="D218" s="40">
        <v>50</v>
      </c>
      <c r="E218" s="23"/>
      <c r="F218" s="23"/>
      <c r="G218" s="23"/>
      <c r="H218" s="23"/>
      <c r="I218" s="23"/>
    </row>
    <row r="219" spans="1:9" ht="12.75">
      <c r="A219" s="53"/>
      <c r="B219" s="42" t="s">
        <v>12</v>
      </c>
      <c r="C219" s="17"/>
      <c r="D219" s="40">
        <v>-2680</v>
      </c>
      <c r="E219" s="23"/>
      <c r="F219" s="23"/>
      <c r="G219" s="23"/>
      <c r="H219" s="23"/>
      <c r="I219" s="23"/>
    </row>
    <row r="220" spans="1:9" ht="12.75">
      <c r="A220" s="53"/>
      <c r="B220" s="42" t="s">
        <v>16</v>
      </c>
      <c r="C220" s="17"/>
      <c r="D220" s="40">
        <v>2380</v>
      </c>
      <c r="E220" s="23"/>
      <c r="F220" s="23"/>
      <c r="G220" s="23"/>
      <c r="H220" s="23"/>
      <c r="I220" s="23"/>
    </row>
    <row r="221" spans="1:9" ht="12.75">
      <c r="A221" s="16" t="s">
        <v>60</v>
      </c>
      <c r="B221" s="35"/>
      <c r="C221" s="17"/>
      <c r="D221" s="14">
        <f>D186+D189+D193+D196+D200+D203+D207+D210+D213+D216</f>
        <v>0</v>
      </c>
      <c r="E221" s="23"/>
      <c r="F221" s="23"/>
      <c r="G221" s="23"/>
      <c r="H221" s="23"/>
      <c r="I221" s="23"/>
    </row>
    <row r="222" spans="1:9" ht="12.75">
      <c r="A222" s="53"/>
      <c r="B222" s="35"/>
      <c r="C222" s="17"/>
      <c r="D222" s="17"/>
      <c r="E222" s="23"/>
      <c r="F222" s="23"/>
      <c r="G222" s="23"/>
      <c r="H222" s="23"/>
      <c r="I222" s="23"/>
    </row>
    <row r="223" spans="1:9" ht="12.75">
      <c r="A223" s="16" t="s">
        <v>61</v>
      </c>
      <c r="B223" s="35"/>
      <c r="C223" s="17"/>
      <c r="D223" s="17"/>
      <c r="E223" s="23"/>
      <c r="F223" s="23"/>
      <c r="G223" s="23"/>
      <c r="H223" s="23"/>
      <c r="I223" s="23"/>
    </row>
    <row r="224" spans="1:9" ht="12.75">
      <c r="A224" s="34">
        <v>3973</v>
      </c>
      <c r="B224" s="35" t="s">
        <v>62</v>
      </c>
      <c r="C224" s="17"/>
      <c r="D224" s="17">
        <f>D225+D226</f>
        <v>0</v>
      </c>
      <c r="E224" s="23"/>
      <c r="F224" s="23"/>
      <c r="G224" s="23"/>
      <c r="H224" s="23"/>
      <c r="I224" s="23"/>
    </row>
    <row r="225" spans="1:9" ht="12.75">
      <c r="A225" s="34"/>
      <c r="B225" s="22" t="s">
        <v>14</v>
      </c>
      <c r="C225" s="17"/>
      <c r="D225" s="40">
        <v>4</v>
      </c>
      <c r="E225" s="23"/>
      <c r="F225" s="23"/>
      <c r="G225" s="23"/>
      <c r="H225" s="23"/>
      <c r="I225" s="23"/>
    </row>
    <row r="226" spans="1:9" ht="12.75">
      <c r="A226" s="34"/>
      <c r="B226" s="42" t="s">
        <v>35</v>
      </c>
      <c r="C226" s="17"/>
      <c r="D226" s="40">
        <v>-4</v>
      </c>
      <c r="E226" s="23"/>
      <c r="F226" s="23"/>
      <c r="G226" s="23"/>
      <c r="H226" s="23"/>
      <c r="I226" s="23"/>
    </row>
    <row r="227" spans="1:9" ht="12.75">
      <c r="A227" s="16" t="s">
        <v>63</v>
      </c>
      <c r="B227" s="35"/>
      <c r="C227" s="17"/>
      <c r="D227" s="14">
        <f>D224</f>
        <v>0</v>
      </c>
      <c r="E227" s="23"/>
      <c r="F227" s="23"/>
      <c r="G227" s="23"/>
      <c r="H227" s="23"/>
      <c r="I227" s="23"/>
    </row>
    <row r="228" spans="1:9" ht="12.75">
      <c r="A228" s="34"/>
      <c r="B228" s="35"/>
      <c r="C228" s="17"/>
      <c r="D228" s="17"/>
      <c r="E228" s="23"/>
      <c r="F228" s="23"/>
      <c r="G228" s="23"/>
      <c r="H228" s="23"/>
      <c r="I228" s="23"/>
    </row>
    <row r="229" spans="1:9" ht="12.75">
      <c r="A229" s="16" t="s">
        <v>64</v>
      </c>
      <c r="B229" s="35"/>
      <c r="C229" s="17"/>
      <c r="D229" s="17"/>
      <c r="E229" s="23"/>
      <c r="F229" s="23"/>
      <c r="G229" s="23"/>
      <c r="H229" s="23"/>
      <c r="I229" s="23"/>
    </row>
    <row r="230" spans="1:9" ht="12.75">
      <c r="A230" s="34">
        <v>4013</v>
      </c>
      <c r="B230" s="35" t="s">
        <v>65</v>
      </c>
      <c r="C230" s="17"/>
      <c r="D230" s="17">
        <f>D231+D232</f>
        <v>0</v>
      </c>
      <c r="E230" s="23"/>
      <c r="F230" s="23"/>
      <c r="G230" s="23"/>
      <c r="H230" s="23"/>
      <c r="I230" s="23"/>
    </row>
    <row r="231" spans="1:9" ht="12.75">
      <c r="A231" s="34"/>
      <c r="B231" s="42" t="s">
        <v>12</v>
      </c>
      <c r="C231" s="17"/>
      <c r="D231" s="40">
        <v>300</v>
      </c>
      <c r="E231" s="23"/>
      <c r="F231" s="23"/>
      <c r="G231" s="23"/>
      <c r="H231" s="23"/>
      <c r="I231" s="23"/>
    </row>
    <row r="232" spans="1:9" ht="12.75">
      <c r="A232" s="34"/>
      <c r="B232" s="42" t="s">
        <v>66</v>
      </c>
      <c r="C232" s="17"/>
      <c r="D232" s="40">
        <v>-300</v>
      </c>
      <c r="E232" s="23"/>
      <c r="F232" s="23"/>
      <c r="G232" s="23"/>
      <c r="H232" s="23"/>
      <c r="I232" s="23"/>
    </row>
    <row r="233" spans="1:9" ht="12.75">
      <c r="A233" s="34">
        <v>4021</v>
      </c>
      <c r="B233" s="35" t="s">
        <v>67</v>
      </c>
      <c r="C233" s="17"/>
      <c r="D233" s="17">
        <f>D234+D235</f>
        <v>0</v>
      </c>
      <c r="E233" s="23"/>
      <c r="F233" s="23"/>
      <c r="G233" s="23"/>
      <c r="H233" s="23"/>
      <c r="I233" s="23"/>
    </row>
    <row r="234" spans="1:9" ht="12.75">
      <c r="A234" s="34"/>
      <c r="B234" s="42" t="s">
        <v>16</v>
      </c>
      <c r="C234" s="40"/>
      <c r="D234" s="40">
        <v>29000</v>
      </c>
      <c r="E234" s="23"/>
      <c r="F234" s="23"/>
      <c r="G234" s="23"/>
      <c r="H234" s="23"/>
      <c r="I234" s="23"/>
    </row>
    <row r="235" spans="1:9" ht="12.75">
      <c r="A235" s="34"/>
      <c r="B235" s="42" t="s">
        <v>66</v>
      </c>
      <c r="C235" s="40"/>
      <c r="D235" s="40">
        <v>-29000</v>
      </c>
      <c r="E235" s="23"/>
      <c r="F235" s="23"/>
      <c r="G235" s="23"/>
      <c r="H235" s="23"/>
      <c r="I235" s="23"/>
    </row>
    <row r="236" spans="1:9" ht="12.75">
      <c r="A236" s="34">
        <v>4121</v>
      </c>
      <c r="B236" s="35" t="s">
        <v>68</v>
      </c>
      <c r="C236" s="17"/>
      <c r="D236" s="17">
        <f>D237+D238+D239</f>
        <v>0</v>
      </c>
      <c r="E236" s="23"/>
      <c r="F236" s="23"/>
      <c r="G236" s="23"/>
      <c r="H236" s="23"/>
      <c r="I236" s="23"/>
    </row>
    <row r="237" spans="1:9" ht="12.75">
      <c r="A237" s="34"/>
      <c r="B237" s="42" t="s">
        <v>12</v>
      </c>
      <c r="C237" s="17"/>
      <c r="D237" s="17">
        <v>12000</v>
      </c>
      <c r="E237" s="23"/>
      <c r="F237" s="23"/>
      <c r="G237" s="23"/>
      <c r="H237" s="23"/>
      <c r="I237" s="23"/>
    </row>
    <row r="238" spans="1:9" ht="12.75">
      <c r="A238" s="34"/>
      <c r="B238" s="42" t="s">
        <v>16</v>
      </c>
      <c r="C238" s="17"/>
      <c r="D238" s="40">
        <v>1900</v>
      </c>
      <c r="E238" s="23"/>
      <c r="F238" s="23"/>
      <c r="G238" s="23"/>
      <c r="H238" s="23"/>
      <c r="I238" s="23"/>
    </row>
    <row r="239" spans="1:9" ht="12.75">
      <c r="A239" s="34"/>
      <c r="B239" s="42" t="s">
        <v>66</v>
      </c>
      <c r="C239" s="17"/>
      <c r="D239" s="40">
        <v>-13900</v>
      </c>
      <c r="E239" s="23"/>
      <c r="F239" s="23"/>
      <c r="G239" s="23"/>
      <c r="H239" s="23"/>
      <c r="I239" s="23"/>
    </row>
    <row r="240" spans="1:9" ht="12.75">
      <c r="A240" s="34">
        <v>4126</v>
      </c>
      <c r="B240" s="35" t="s">
        <v>69</v>
      </c>
      <c r="C240" s="17"/>
      <c r="D240" s="17">
        <f>D241+D242</f>
        <v>0</v>
      </c>
      <c r="E240" s="23"/>
      <c r="F240" s="23"/>
      <c r="G240" s="23"/>
      <c r="H240" s="23"/>
      <c r="I240" s="23"/>
    </row>
    <row r="241" spans="1:9" ht="12.75">
      <c r="A241" s="34"/>
      <c r="B241" s="42" t="s">
        <v>12</v>
      </c>
      <c r="C241" s="17"/>
      <c r="D241" s="40">
        <v>300</v>
      </c>
      <c r="E241" s="23"/>
      <c r="F241" s="23"/>
      <c r="G241" s="23"/>
      <c r="H241" s="23"/>
      <c r="I241" s="23"/>
    </row>
    <row r="242" spans="1:9" ht="12.75">
      <c r="A242" s="34"/>
      <c r="B242" s="42" t="s">
        <v>66</v>
      </c>
      <c r="C242" s="17"/>
      <c r="D242" s="40">
        <v>-300</v>
      </c>
      <c r="E242" s="23"/>
      <c r="F242" s="23"/>
      <c r="G242" s="23"/>
      <c r="H242" s="23"/>
      <c r="I242" s="23"/>
    </row>
    <row r="243" spans="1:9" ht="12.75">
      <c r="A243" s="34">
        <v>4141</v>
      </c>
      <c r="B243" s="35" t="s">
        <v>70</v>
      </c>
      <c r="C243" s="17"/>
      <c r="D243" s="17">
        <f>D244+D245</f>
        <v>0</v>
      </c>
      <c r="E243" s="23"/>
      <c r="F243" s="23"/>
      <c r="G243" s="23"/>
      <c r="H243" s="23"/>
      <c r="I243" s="23"/>
    </row>
    <row r="244" spans="1:9" ht="12.75">
      <c r="A244" s="34"/>
      <c r="B244" s="42" t="s">
        <v>16</v>
      </c>
      <c r="C244" s="17"/>
      <c r="D244" s="40">
        <v>5000</v>
      </c>
      <c r="E244" s="23"/>
      <c r="F244" s="23"/>
      <c r="G244" s="23"/>
      <c r="H244" s="23"/>
      <c r="I244" s="23"/>
    </row>
    <row r="245" spans="1:9" ht="12.75">
      <c r="A245" s="34"/>
      <c r="B245" s="42" t="s">
        <v>66</v>
      </c>
      <c r="C245" s="17"/>
      <c r="D245" s="40">
        <v>-5000</v>
      </c>
      <c r="E245" s="23"/>
      <c r="F245" s="23"/>
      <c r="G245" s="23"/>
      <c r="H245" s="23"/>
      <c r="I245" s="23"/>
    </row>
    <row r="246" spans="1:9" ht="12.75">
      <c r="A246" s="34">
        <v>4153</v>
      </c>
      <c r="B246" s="35" t="s">
        <v>104</v>
      </c>
      <c r="C246" s="17"/>
      <c r="D246" s="17">
        <f>D247+D248</f>
        <v>0</v>
      </c>
      <c r="E246" s="23"/>
      <c r="F246" s="23"/>
      <c r="G246" s="23"/>
      <c r="H246" s="23"/>
      <c r="I246" s="23"/>
    </row>
    <row r="247" spans="1:9" ht="12.75">
      <c r="A247" s="34"/>
      <c r="B247" s="42" t="s">
        <v>12</v>
      </c>
      <c r="C247" s="17"/>
      <c r="D247" s="40">
        <v>9600</v>
      </c>
      <c r="E247" s="23"/>
      <c r="F247" s="23"/>
      <c r="G247" s="23"/>
      <c r="H247" s="23"/>
      <c r="I247" s="23"/>
    </row>
    <row r="248" spans="1:9" ht="12.75">
      <c r="A248" s="34"/>
      <c r="B248" s="42" t="s">
        <v>66</v>
      </c>
      <c r="C248" s="17"/>
      <c r="D248" s="40">
        <v>-9600</v>
      </c>
      <c r="E248" s="23"/>
      <c r="F248" s="23"/>
      <c r="G248" s="23"/>
      <c r="H248" s="23"/>
      <c r="I248" s="23"/>
    </row>
    <row r="249" spans="1:9" ht="12.75">
      <c r="A249" s="16" t="s">
        <v>71</v>
      </c>
      <c r="B249" s="42"/>
      <c r="C249" s="17"/>
      <c r="D249" s="14">
        <f>D230+D233+D236+D240+D243+D246</f>
        <v>0</v>
      </c>
      <c r="E249" s="23"/>
      <c r="F249" s="23"/>
      <c r="G249" s="23"/>
      <c r="H249" s="23"/>
      <c r="I249" s="23"/>
    </row>
    <row r="250" spans="1:9" ht="12.75">
      <c r="A250" s="34"/>
      <c r="B250" s="42"/>
      <c r="C250" s="17"/>
      <c r="D250" s="40"/>
      <c r="E250" s="23"/>
      <c r="F250" s="23"/>
      <c r="G250" s="23"/>
      <c r="H250" s="23"/>
      <c r="I250" s="23"/>
    </row>
    <row r="251" spans="1:9" ht="12.75">
      <c r="A251" s="16" t="s">
        <v>72</v>
      </c>
      <c r="B251" s="42"/>
      <c r="C251" s="17"/>
      <c r="D251" s="40"/>
      <c r="E251" s="23"/>
      <c r="F251" s="23"/>
      <c r="G251" s="23"/>
      <c r="H251" s="23"/>
      <c r="I251" s="23"/>
    </row>
    <row r="252" spans="1:9" ht="12.75">
      <c r="A252" s="34">
        <v>5015</v>
      </c>
      <c r="B252" s="35" t="s">
        <v>105</v>
      </c>
      <c r="C252" s="17"/>
      <c r="D252" s="17">
        <f>D253+D254</f>
        <v>0</v>
      </c>
      <c r="E252" s="23"/>
      <c r="F252" s="23"/>
      <c r="G252" s="23"/>
      <c r="H252" s="23"/>
      <c r="I252" s="23"/>
    </row>
    <row r="253" spans="1:9" ht="12.75">
      <c r="A253" s="34"/>
      <c r="B253" s="42" t="s">
        <v>16</v>
      </c>
      <c r="C253" s="17"/>
      <c r="D253" s="40">
        <v>-4000</v>
      </c>
      <c r="E253" s="23"/>
      <c r="F253" s="23"/>
      <c r="G253" s="23"/>
      <c r="H253" s="23"/>
      <c r="I253" s="23"/>
    </row>
    <row r="254" spans="1:9" ht="12.75">
      <c r="A254" s="34"/>
      <c r="B254" s="42" t="s">
        <v>54</v>
      </c>
      <c r="C254" s="17"/>
      <c r="D254" s="40">
        <v>4000</v>
      </c>
      <c r="E254" s="23"/>
      <c r="F254" s="23"/>
      <c r="G254" s="23"/>
      <c r="H254" s="23"/>
      <c r="I254" s="23"/>
    </row>
    <row r="255" spans="1:9" ht="12.75">
      <c r="A255" s="34">
        <v>5023</v>
      </c>
      <c r="B255" s="35" t="s">
        <v>106</v>
      </c>
      <c r="C255" s="17"/>
      <c r="D255" s="40">
        <f>D256+D257</f>
        <v>0</v>
      </c>
      <c r="E255" s="23"/>
      <c r="F255" s="23"/>
      <c r="G255" s="23"/>
      <c r="H255" s="23"/>
      <c r="I255" s="23"/>
    </row>
    <row r="256" spans="1:9" ht="12.75">
      <c r="A256" s="34"/>
      <c r="B256" s="42" t="s">
        <v>12</v>
      </c>
      <c r="C256" s="17"/>
      <c r="D256" s="40">
        <v>100</v>
      </c>
      <c r="E256" s="23"/>
      <c r="F256" s="23"/>
      <c r="G256" s="23"/>
      <c r="H256" s="23"/>
      <c r="I256" s="23"/>
    </row>
    <row r="257" spans="1:9" ht="12.75">
      <c r="A257" s="34"/>
      <c r="B257" s="42" t="s">
        <v>16</v>
      </c>
      <c r="C257" s="17"/>
      <c r="D257" s="40">
        <v>-100</v>
      </c>
      <c r="E257" s="23"/>
      <c r="F257" s="23"/>
      <c r="G257" s="23"/>
      <c r="H257" s="23"/>
      <c r="I257" s="23"/>
    </row>
    <row r="258" spans="1:9" ht="12.75">
      <c r="A258" s="16" t="s">
        <v>73</v>
      </c>
      <c r="B258" s="42"/>
      <c r="C258" s="17"/>
      <c r="D258" s="14">
        <f>D252+D255</f>
        <v>0</v>
      </c>
      <c r="E258" s="23"/>
      <c r="F258" s="23"/>
      <c r="G258" s="23"/>
      <c r="H258" s="23"/>
      <c r="I258" s="23"/>
    </row>
    <row r="259" spans="1:9" ht="12.75">
      <c r="A259" s="34"/>
      <c r="B259" s="42"/>
      <c r="C259" s="17"/>
      <c r="D259" s="40"/>
      <c r="E259" s="23"/>
      <c r="F259" s="23"/>
      <c r="G259" s="23"/>
      <c r="H259" s="23"/>
      <c r="I259" s="23"/>
    </row>
    <row r="260" spans="1:9" ht="12" customHeight="1">
      <c r="A260" s="76" t="s">
        <v>122</v>
      </c>
      <c r="B260" s="42"/>
      <c r="C260" s="17"/>
      <c r="D260" s="40"/>
      <c r="E260" s="23"/>
      <c r="F260" s="23"/>
      <c r="G260" s="23"/>
      <c r="H260" s="23"/>
      <c r="I260" s="23"/>
    </row>
    <row r="261" spans="1:9" ht="12" customHeight="1">
      <c r="A261" s="56">
        <v>4013</v>
      </c>
      <c r="B261" s="35" t="s">
        <v>65</v>
      </c>
      <c r="C261" s="17"/>
      <c r="D261" s="17">
        <v>-31000</v>
      </c>
      <c r="E261" s="23"/>
      <c r="F261" s="23"/>
      <c r="G261" s="23"/>
      <c r="H261" s="23"/>
      <c r="I261" s="23"/>
    </row>
    <row r="262" spans="1:9" ht="12.75">
      <c r="A262" s="56">
        <v>4157</v>
      </c>
      <c r="B262" s="35" t="s">
        <v>138</v>
      </c>
      <c r="C262" s="17"/>
      <c r="D262" s="17">
        <v>31000</v>
      </c>
      <c r="E262" s="23"/>
      <c r="F262" s="23"/>
      <c r="G262" s="23"/>
      <c r="H262" s="23"/>
      <c r="I262" s="23"/>
    </row>
    <row r="263" spans="1:9" ht="12.75">
      <c r="A263" s="34">
        <v>4132</v>
      </c>
      <c r="B263" s="35" t="s">
        <v>123</v>
      </c>
      <c r="C263" s="17"/>
      <c r="D263" s="17">
        <v>18000</v>
      </c>
      <c r="E263" s="23"/>
      <c r="F263" s="23"/>
      <c r="G263" s="23"/>
      <c r="H263" s="23"/>
      <c r="I263" s="23"/>
    </row>
    <row r="264" spans="1:9" ht="12.75">
      <c r="A264" s="16" t="s">
        <v>124</v>
      </c>
      <c r="B264" s="42"/>
      <c r="C264" s="17"/>
      <c r="D264" s="14">
        <f>D261+D262+D263</f>
        <v>18000</v>
      </c>
      <c r="E264" s="23"/>
      <c r="F264" s="23"/>
      <c r="G264" s="23"/>
      <c r="H264" s="23"/>
      <c r="I264" s="23"/>
    </row>
    <row r="265" spans="1:9" ht="12.75">
      <c r="A265" s="34"/>
      <c r="B265" s="42"/>
      <c r="C265" s="17"/>
      <c r="D265" s="40"/>
      <c r="E265" s="23"/>
      <c r="F265" s="23"/>
      <c r="G265" s="23"/>
      <c r="H265" s="23"/>
      <c r="I265" s="23"/>
    </row>
    <row r="266" spans="1:9" ht="12.75">
      <c r="A266" s="14" t="s">
        <v>22</v>
      </c>
      <c r="B266" s="35"/>
      <c r="C266" s="17"/>
      <c r="D266" s="40"/>
      <c r="E266" s="27"/>
      <c r="F266" s="23"/>
      <c r="G266" s="23"/>
      <c r="H266" s="23"/>
      <c r="I266" s="23"/>
    </row>
    <row r="267" spans="1:9" ht="12.75">
      <c r="A267" s="17">
        <v>6011</v>
      </c>
      <c r="B267" s="35" t="s">
        <v>20</v>
      </c>
      <c r="C267" s="17"/>
      <c r="D267" s="17">
        <v>-216471</v>
      </c>
      <c r="E267" s="55"/>
      <c r="F267" s="23"/>
      <c r="G267" s="23"/>
      <c r="H267" s="23"/>
      <c r="I267" s="23"/>
    </row>
    <row r="268" spans="1:9" ht="12.75">
      <c r="A268" s="14" t="s">
        <v>23</v>
      </c>
      <c r="B268" s="35"/>
      <c r="C268" s="17"/>
      <c r="D268" s="14">
        <f>SUM(D267)</f>
        <v>-216471</v>
      </c>
      <c r="E268" s="27"/>
      <c r="F268" s="23"/>
      <c r="G268" s="23"/>
      <c r="H268" s="23"/>
      <c r="I268" s="23"/>
    </row>
    <row r="269" spans="1:9" ht="12.75">
      <c r="A269" s="34"/>
      <c r="B269" s="44"/>
      <c r="C269" s="54"/>
      <c r="D269" s="45"/>
      <c r="E269" s="23"/>
      <c r="F269" s="23"/>
      <c r="G269" s="23"/>
      <c r="H269" s="23"/>
      <c r="I269" s="23"/>
    </row>
    <row r="270" spans="1:9" ht="15">
      <c r="A270" s="12" t="s">
        <v>21</v>
      </c>
      <c r="B270" s="46"/>
      <c r="C270" s="14">
        <f>C62</f>
        <v>293829</v>
      </c>
      <c r="D270" s="14">
        <f>D67+D78+D111+D126+D134+D143+D148+D152+D177+D183+D221+D227+D249+D258+D264+D268</f>
        <v>293829</v>
      </c>
      <c r="E270" s="55"/>
      <c r="F270" s="23"/>
      <c r="G270" s="23"/>
      <c r="H270" s="23"/>
      <c r="I270" s="23"/>
    </row>
    <row r="271" spans="1:9" ht="12.75">
      <c r="A271" s="14"/>
      <c r="B271" s="46"/>
      <c r="C271" s="14"/>
      <c r="D271" s="14"/>
      <c r="E271" s="27"/>
      <c r="F271" s="23"/>
      <c r="G271" s="23"/>
      <c r="H271" s="23"/>
      <c r="I271" s="23"/>
    </row>
    <row r="272" spans="1:9" ht="15">
      <c r="A272" s="12" t="s">
        <v>11</v>
      </c>
      <c r="B272" s="35"/>
      <c r="C272" s="14">
        <f>C34+C270</f>
        <v>563424</v>
      </c>
      <c r="D272" s="14">
        <f>D34+D270</f>
        <v>563424</v>
      </c>
      <c r="E272" s="27"/>
      <c r="F272" s="23"/>
      <c r="G272" s="23"/>
      <c r="H272" s="23"/>
      <c r="I272" s="23"/>
    </row>
    <row r="273" spans="1:9" ht="12.75">
      <c r="A273" s="28"/>
      <c r="B273" s="28"/>
      <c r="C273" s="28"/>
      <c r="D273" s="28"/>
      <c r="E273" s="23"/>
      <c r="F273" s="23"/>
      <c r="G273" s="23"/>
      <c r="H273" s="23"/>
      <c r="I273" s="23"/>
    </row>
    <row r="274" spans="1:9" ht="12.75">
      <c r="A274" s="23"/>
      <c r="B274" s="23"/>
      <c r="C274" s="29"/>
      <c r="D274" s="30"/>
      <c r="E274" s="23"/>
      <c r="F274" s="23"/>
      <c r="G274" s="23"/>
      <c r="H274" s="23"/>
      <c r="I274" s="23"/>
    </row>
    <row r="275" spans="1:9" ht="12.75">
      <c r="A275" s="23"/>
      <c r="B275" s="23"/>
      <c r="C275" s="29"/>
      <c r="D275" s="30"/>
      <c r="E275" s="23"/>
      <c r="F275" s="23"/>
      <c r="G275" s="23"/>
      <c r="H275" s="23"/>
      <c r="I275" s="23"/>
    </row>
    <row r="276" spans="1:9" ht="12.75">
      <c r="A276" s="23"/>
      <c r="B276" s="23"/>
      <c r="C276" s="29"/>
      <c r="D276" s="30"/>
      <c r="E276" s="23"/>
      <c r="F276" s="23"/>
      <c r="G276" s="23"/>
      <c r="H276" s="23"/>
      <c r="I276" s="23"/>
    </row>
    <row r="277" spans="1:9" ht="12.75">
      <c r="A277" s="23"/>
      <c r="B277" s="23"/>
      <c r="C277" s="31"/>
      <c r="D277" s="30"/>
      <c r="E277" s="23"/>
      <c r="F277" s="23"/>
      <c r="G277" s="23"/>
      <c r="H277" s="23"/>
      <c r="I277" s="23"/>
    </row>
    <row r="278" spans="1:9" ht="12.75">
      <c r="A278" s="23"/>
      <c r="B278" s="23"/>
      <c r="C278" s="31"/>
      <c r="D278" s="30"/>
      <c r="E278" s="23"/>
      <c r="F278" s="23"/>
      <c r="G278" s="23"/>
      <c r="H278" s="23"/>
      <c r="I278" s="23"/>
    </row>
    <row r="279" spans="1:4" ht="12.75">
      <c r="A279" s="23"/>
      <c r="B279" s="23"/>
      <c r="C279" s="23"/>
      <c r="D279" s="23"/>
    </row>
    <row r="280" spans="1:4" ht="12.75">
      <c r="A280" s="23"/>
      <c r="B280" s="23"/>
      <c r="C280" s="23"/>
      <c r="D280" s="23"/>
    </row>
  </sheetData>
  <sheetProtection/>
  <mergeCells count="6">
    <mergeCell ref="A1:D1"/>
    <mergeCell ref="A2:D2"/>
    <mergeCell ref="A4:A5"/>
    <mergeCell ref="B4:B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headerFooter>
    <oddFooter>&amp;C&amp;P.oldal
</oddFooter>
  </headerFooter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Romhányi Ildikó</cp:lastModifiedBy>
  <cp:lastPrinted>2023-11-06T07:56:38Z</cp:lastPrinted>
  <dcterms:created xsi:type="dcterms:W3CDTF">2015-04-22T08:22:53Z</dcterms:created>
  <dcterms:modified xsi:type="dcterms:W3CDTF">2023-11-06T07:57:01Z</dcterms:modified>
  <cp:category/>
  <cp:version/>
  <cp:contentType/>
  <cp:contentStatus/>
</cp:coreProperties>
</file>