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8700" activeTab="0"/>
  </bookViews>
  <sheets>
    <sheet name="november" sheetId="1" r:id="rId1"/>
    <sheet name="Munka1" sheetId="2" r:id="rId2"/>
    <sheet name="Munka2" sheetId="3" r:id="rId3"/>
    <sheet name="Munka3" sheetId="4" r:id="rId4"/>
    <sheet name="Munka4" sheetId="5" r:id="rId5"/>
    <sheet name="Munka5" sheetId="6" r:id="rId6"/>
    <sheet name="Munka6" sheetId="7" r:id="rId7"/>
    <sheet name="Munka7" sheetId="8" r:id="rId8"/>
    <sheet name="Munka8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  <sheet name="Munka17" sheetId="18" r:id="rId18"/>
    <sheet name="Munka18" sheetId="19" r:id="rId19"/>
    <sheet name="Munka19" sheetId="20" r:id="rId20"/>
    <sheet name="Munka20" sheetId="21" r:id="rId21"/>
    <sheet name="Munka21" sheetId="22" r:id="rId22"/>
    <sheet name="Munka22" sheetId="23" r:id="rId23"/>
    <sheet name="Munka23" sheetId="24" r:id="rId24"/>
    <sheet name="Munka24" sheetId="25" r:id="rId25"/>
    <sheet name="Munka25" sheetId="26" r:id="rId26"/>
    <sheet name="Munka26" sheetId="27" r:id="rId27"/>
    <sheet name="Munka27" sheetId="28" r:id="rId28"/>
    <sheet name="Munka28" sheetId="29" r:id="rId29"/>
    <sheet name="Munka29" sheetId="30" r:id="rId30"/>
  </sheets>
  <definedNames/>
  <calcPr fullCalcOnLoad="1"/>
</workbook>
</file>

<file path=xl/sharedStrings.xml><?xml version="1.0" encoding="utf-8"?>
<sst xmlns="http://schemas.openxmlformats.org/spreadsheetml/2006/main" count="308" uniqueCount="173">
  <si>
    <t>A 2013. évi költségvetés módosítása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</si>
  <si>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</si>
  <si>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</si>
  <si>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</si>
  <si>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</si>
  <si>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</si>
  <si>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</si>
  <si>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 xml:space="preserve">Központi költségvetésből kapott kötött támogatás </t>
  </si>
  <si>
    <t xml:space="preserve">    - lakásfenntartási támogatás </t>
  </si>
  <si>
    <t xml:space="preserve">    - adósságkezelési támogatás </t>
  </si>
  <si>
    <t xml:space="preserve">    - rendszeres szociális segély </t>
  </si>
  <si>
    <t xml:space="preserve">    - foglalkoztatást helyettesítő támogatás </t>
  </si>
  <si>
    <t xml:space="preserve">Helyi önkormányzat által felhasználható központ.előirányzat </t>
  </si>
  <si>
    <t>Központi költségvetésből kapott működési célú tám.ért.bev.</t>
  </si>
  <si>
    <t xml:space="preserve">    - rendkívüli gyermekvédelmi támogatás </t>
  </si>
  <si>
    <t>1/b. sz. melléklet összesen</t>
  </si>
  <si>
    <t>2. sz. melléklet</t>
  </si>
  <si>
    <t>2. sz. melléklet összesen</t>
  </si>
  <si>
    <t>Csicsergő Óvoda</t>
  </si>
  <si>
    <t>Személyi juttatások</t>
  </si>
  <si>
    <t>Munkaad. terhelő jár. és szoc. hozzáj adó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</si>
  <si>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</si>
  <si>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</si>
  <si>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</si>
  <si>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</si>
  <si>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</si>
  <si>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</si>
  <si>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</si>
  <si>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</si>
  <si>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</si>
  <si>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</si>
  <si>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</si>
  <si>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</si>
  <si>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Polgármesteri hivatal igazgatási kiadásai</t>
  </si>
  <si>
    <t>3/a. sz. melléklet összesen</t>
  </si>
  <si>
    <t>3/b. sz. melléklet összesen</t>
  </si>
  <si>
    <t>3/c. sz. melléklet</t>
  </si>
  <si>
    <t xml:space="preserve">Csökkent munkaképességüek rendszeres szoc.segélye </t>
  </si>
  <si>
    <t xml:space="preserve">Aktív korúak rendszeres szociális segélye </t>
  </si>
  <si>
    <t xml:space="preserve">Foglalkoztatást helyettesítő támogatás </t>
  </si>
  <si>
    <t xml:space="preserve">Lakásfenntartási támogatás </t>
  </si>
  <si>
    <t>Rendkívüli gyermekvédelmi támogatás</t>
  </si>
  <si>
    <t>Óvodáztatási, iskoláztatási támogatás</t>
  </si>
  <si>
    <t xml:space="preserve">Adósságcsökkentési támogatás </t>
  </si>
  <si>
    <t>3/c. sz. melléklet összesen</t>
  </si>
  <si>
    <t>5. sz. melléklet</t>
  </si>
  <si>
    <t>5. sz. melléklet összesen</t>
  </si>
  <si>
    <t xml:space="preserve">I. Állami pénzeszköz átvétellel kapcsolatos előirányzat módosítás </t>
  </si>
  <si>
    <t>Ferencvárosi Újság</t>
  </si>
  <si>
    <t>4. sz. melléklet</t>
  </si>
  <si>
    <t>4. sz. melléklet összesen</t>
  </si>
  <si>
    <t>Munkaadókat terhelő járulékok</t>
  </si>
  <si>
    <t>Dologi kiadások</t>
  </si>
  <si>
    <t>Felújítási kiadások</t>
  </si>
  <si>
    <t>IV. Képviseli Testületi döntést igénylő módosítások</t>
  </si>
  <si>
    <t>1/b.sz. melléklet</t>
  </si>
  <si>
    <t>Kötbér késedelmi kamat, kártérítés</t>
  </si>
  <si>
    <t>Önkormányzati kamat bevétel</t>
  </si>
  <si>
    <t>Környezetvédelmi bírság</t>
  </si>
  <si>
    <t>Parkolási bírság, pótdíj</t>
  </si>
  <si>
    <t>Igazgatásszolgáltatási díjbevétel</t>
  </si>
  <si>
    <t>Továbbszámlázott szolgáltatás bevétele</t>
  </si>
  <si>
    <t>Intézményi ellátási díjak</t>
  </si>
  <si>
    <t xml:space="preserve">ÁFA bevételek </t>
  </si>
  <si>
    <t>Kötbér, bánatpénz, egyéb kártalanítás</t>
  </si>
  <si>
    <t>Hozam és kamatbevétel</t>
  </si>
  <si>
    <t>Nyújtott szolgáltatások ellenértéke</t>
  </si>
  <si>
    <t>Ferencvárosi Intézmény Üzemeltetési Központ</t>
  </si>
  <si>
    <t>Egyéb sajátos bevétel</t>
  </si>
  <si>
    <t>Továbbszámlázott szolgáltatások költségei</t>
  </si>
  <si>
    <t>Bérleti díjbevétel</t>
  </si>
  <si>
    <t>Kötbér, bánatpénz egyéb kártérítés</t>
  </si>
  <si>
    <t xml:space="preserve">Ugrifüles Óvoda </t>
  </si>
  <si>
    <t>Támogatás államháztartáson belülről - működési célú</t>
  </si>
  <si>
    <t>1/b.sz. melléklet összesen</t>
  </si>
  <si>
    <t>1/c. sz. melléklet</t>
  </si>
  <si>
    <t>Kamatkiadás</t>
  </si>
  <si>
    <t>1/c. sz. melléklet összesen</t>
  </si>
  <si>
    <t>Csicsergő Óvoda -dologi kiadás</t>
  </si>
  <si>
    <t>Csudafa Óvoda -dologi kiadások</t>
  </si>
  <si>
    <t>Kerekerdő Óvoda - dologi kiadások</t>
  </si>
  <si>
    <t>Kicsi Bocs óvoda -dologi kiadások</t>
  </si>
  <si>
    <t>Liliom Óvoda - dologi kiadások</t>
  </si>
  <si>
    <t>Méhecske Óvoda - dologi kiadások</t>
  </si>
  <si>
    <t>Napfény Óvoda - dologi kiadások</t>
  </si>
  <si>
    <t>Ugrifüles Óvoda - dologi kiadások</t>
  </si>
  <si>
    <t>FESZGYI - dologi kiadások</t>
  </si>
  <si>
    <t>Ellátottak pénzbeli juttatásai</t>
  </si>
  <si>
    <t>3/a sz. melléklet</t>
  </si>
  <si>
    <t>Balatonszéplaki Üdülő</t>
  </si>
  <si>
    <t>Beruházási kiadások</t>
  </si>
  <si>
    <t>Polgármesteri Hivatal igazgatási kiadásai</t>
  </si>
  <si>
    <t>3/a sz. melléklet összesen</t>
  </si>
  <si>
    <t>3/b sz. melléklet</t>
  </si>
  <si>
    <t xml:space="preserve">Közterület-felügyelet </t>
  </si>
  <si>
    <t>3/b sz. melléklet összesen</t>
  </si>
  <si>
    <t>3/c sz. melléklet</t>
  </si>
  <si>
    <t>Egyéb működési célú kiadások</t>
  </si>
  <si>
    <t>Szociális támogatás</t>
  </si>
  <si>
    <t>Humánszolgáltatási feladatok</t>
  </si>
  <si>
    <t>Szociális és köznevelési feladatok</t>
  </si>
  <si>
    <t>Önkormányzati szakmai feladatokkal kapcsolatos kiadások</t>
  </si>
  <si>
    <t>Környezetvédelem</t>
  </si>
  <si>
    <t>Egészségügyi prevenció</t>
  </si>
  <si>
    <t>Diáksport</t>
  </si>
  <si>
    <t>Egyéb rendezvények</t>
  </si>
  <si>
    <t>Testvérvárosi kapcsolatok</t>
  </si>
  <si>
    <t>3/d sz. melléklet</t>
  </si>
  <si>
    <t>Működési célú pénzeszközátadás</t>
  </si>
  <si>
    <t>IX. kerületi Rendőrkapitányság támogatása</t>
  </si>
  <si>
    <t>Felújításokkal kapcsolatos tervezések</t>
  </si>
  <si>
    <t>Lakás és helyiség felújítás</t>
  </si>
  <si>
    <t>Veszélyes tűzfalak, kémények vizsgálata</t>
  </si>
  <si>
    <t>Belső Ferencváros KMOP.5.2.2.</t>
  </si>
  <si>
    <t xml:space="preserve">"Nehru projekt" </t>
  </si>
  <si>
    <t>Bölcsöde építés</t>
  </si>
  <si>
    <t>Általános tartalék</t>
  </si>
  <si>
    <t>Mindösszesen</t>
  </si>
  <si>
    <t xml:space="preserve">Közterületek Komplex megújítása pályázat -"Nehru projekt" </t>
  </si>
  <si>
    <t>Munkaadókat terhelő járulék ls szoc. hozzáj. Adó</t>
  </si>
  <si>
    <t>Egyéb sajátos bevételek</t>
  </si>
  <si>
    <t>Működési célra átvett pénzeszköz</t>
  </si>
  <si>
    <t>eFt</t>
  </si>
  <si>
    <t>II. Képviselő-testületi ülésen meghozott döntések</t>
  </si>
  <si>
    <t>3/c. sz. melléklet 241/2013. (X.03.) sz.</t>
  </si>
  <si>
    <t xml:space="preserve">Ferencvárosi Intézmény Üzemelt. Közp. - dologi kiadások </t>
  </si>
  <si>
    <t>Ferencvárosi Művelődési Központ</t>
  </si>
  <si>
    <t>Parkolással kapcsolatos továbbszámlázott szolgáltatás</t>
  </si>
  <si>
    <t>Telekadó</t>
  </si>
  <si>
    <t>Helyi adó pótlék, bírság</t>
  </si>
  <si>
    <t>Helyiség értékesítés</t>
  </si>
  <si>
    <t>Önkormányzat ingatlan értékesítés</t>
  </si>
  <si>
    <t>Önkormányzati lakások értékesítése</t>
  </si>
  <si>
    <t>Ferencváros a korszerű természettudományos oktatásért</t>
  </si>
  <si>
    <t>Helyi támogatás, házmesterek visszafizetése</t>
  </si>
  <si>
    <t>Támogatás államháztartáson belülről</t>
  </si>
  <si>
    <t>Tankönyv támogatás</t>
  </si>
  <si>
    <t>Egyéb működési támogatás</t>
  </si>
  <si>
    <t>Polgármesteri tisztséggel összefüggő egyéb feladatok</t>
  </si>
  <si>
    <t>Egyéb felhalmozási célú kiadások</t>
  </si>
  <si>
    <t>Parkolási Kft</t>
  </si>
  <si>
    <t>Városfejlesztéssel kapcsolatos önkormányzati kiadások (FEV IX. Zrt.)</t>
  </si>
  <si>
    <t>Csökkent munkaképességűek rendszeres szociális segélye</t>
  </si>
  <si>
    <t>Foglalkoztatást helyettesítő támogatás</t>
  </si>
  <si>
    <t>Átmeneti segélyek</t>
  </si>
  <si>
    <t>Születési és életkezdési támogatás</t>
  </si>
  <si>
    <t>Méltányos közgyógyellátás, gyógyszertámogatás</t>
  </si>
  <si>
    <t>Dologi  kiadások</t>
  </si>
  <si>
    <t>Ifjusági és drogprevenciós feladatok</t>
  </si>
  <si>
    <t>FESZOFE kiemelkedően közhasznú Non-Profit Kft. működési tám.</t>
  </si>
  <si>
    <t>Ingatlanokkal kapcsolatos egyéb kiadások</t>
  </si>
  <si>
    <t>Szociális városrehabilitáció Ferencvárosban JAT I. ütem</t>
  </si>
  <si>
    <t>II. Képviselő-testületi ülésen meghozott döntések összesen</t>
  </si>
  <si>
    <t>III. Képviseli Testületi döntést igénylő módosítások</t>
  </si>
  <si>
    <t>Dologi kiadások (18.183-1.136)</t>
  </si>
  <si>
    <t xml:space="preserve">    - 2013. IX. havi bérkompenzáció</t>
  </si>
  <si>
    <t>2. sz. melléklet (2013. IX. havi bérkompenzáció)</t>
  </si>
  <si>
    <t>3/a. sz. melléklet (2013. IX. havi bérkompenzáció)</t>
  </si>
  <si>
    <t>3/b. sz. melléklet (2013. IX. havi bérkompenzáció)</t>
  </si>
  <si>
    <t>Közterület-felügyelet</t>
  </si>
  <si>
    <t>2. sz. melléklet összesen (21.434-1.136+2374)</t>
  </si>
  <si>
    <t>Működési célú pénzeszköz átadás</t>
  </si>
  <si>
    <t>Ferencvárosi Úrhölgyek támogatása</t>
  </si>
  <si>
    <t>Egyéb működési célú kiadás</t>
  </si>
  <si>
    <t>Önkormányzati bérlemények üzemeltetési költségei</t>
  </si>
  <si>
    <t>FEV IX. Zrt. támogatása</t>
  </si>
  <si>
    <t>Városmarketing</t>
  </si>
  <si>
    <t>Hivatal lift építése</t>
  </si>
  <si>
    <t>Hivatali eszközbeszerzés</t>
  </si>
  <si>
    <t>Helyi önkormányzatok ált. működéséhez és ágazati felad.kapcs. tám.</t>
  </si>
  <si>
    <t>6. sz. melléklet</t>
  </si>
  <si>
    <t>6. sz. melléklet összesen</t>
  </si>
  <si>
    <t>Fővárosi lakás-felújítási pályázat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</si>
</sst>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indexed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22" fillId="0" borderId="0" xfId="56" applyNumberFormat="1" applyFont="1" applyAlignment="1">
      <alignment horizontal="center"/>
      <protection/>
    </xf>
    <xf numFmtId="3" fontId="25" fillId="0" borderId="0" xfId="56" applyNumberFormat="1" applyFont="1" applyAlignment="1">
      <alignment horizontal="centerContinuous"/>
      <protection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3" fontId="26" fillId="0" borderId="10" xfId="56" applyNumberFormat="1" applyFont="1" applyBorder="1">
      <alignment/>
      <protection/>
    </xf>
    <xf numFmtId="3" fontId="17" fillId="0" borderId="10" xfId="56" applyNumberFormat="1" applyFont="1" applyFill="1" applyBorder="1">
      <alignment/>
      <protection/>
    </xf>
    <xf numFmtId="3" fontId="27" fillId="0" borderId="10" xfId="56" applyNumberFormat="1" applyFont="1" applyFill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28" fillId="0" borderId="11" xfId="56" applyNumberFormat="1" applyFont="1" applyFill="1" applyBorder="1">
      <alignment/>
      <protection/>
    </xf>
    <xf numFmtId="3" fontId="29" fillId="0" borderId="10" xfId="56" applyNumberFormat="1" applyFont="1" applyFill="1" applyBorder="1">
      <alignment/>
      <protection/>
    </xf>
    <xf numFmtId="3" fontId="17" fillId="0" borderId="10" xfId="0" applyNumberFormat="1" applyFont="1" applyBorder="1" applyAlignment="1">
      <alignment/>
    </xf>
    <xf numFmtId="0" fontId="30" fillId="0" borderId="10" xfId="57" applyFont="1" applyBorder="1" applyAlignment="1">
      <alignment/>
      <protection/>
    </xf>
    <xf numFmtId="3" fontId="27" fillId="0" borderId="10" xfId="56" applyNumberFormat="1" applyFont="1" applyBorder="1">
      <alignment/>
      <protection/>
    </xf>
    <xf numFmtId="3" fontId="29" fillId="0" borderId="12" xfId="56" applyNumberFormat="1" applyFont="1" applyFill="1" applyBorder="1">
      <alignment/>
      <protection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0" xfId="56" applyNumberFormat="1" applyFont="1" applyBorder="1" applyAlignment="1">
      <alignment vertical="center"/>
      <protection/>
    </xf>
    <xf numFmtId="3" fontId="25" fillId="0" borderId="11" xfId="56" applyNumberFormat="1" applyFont="1" applyBorder="1">
      <alignment/>
      <protection/>
    </xf>
    <xf numFmtId="3" fontId="17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3" fontId="17" fillId="0" borderId="10" xfId="56" applyNumberFormat="1" applyFont="1" applyBorder="1">
      <alignment/>
      <protection/>
    </xf>
    <xf numFmtId="3" fontId="17" fillId="0" borderId="11" xfId="56" applyNumberFormat="1" applyFont="1" applyBorder="1">
      <alignment/>
      <protection/>
    </xf>
    <xf numFmtId="0" fontId="17" fillId="0" borderId="13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3" fontId="26" fillId="0" borderId="10" xfId="56" applyNumberFormat="1" applyFont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17" fillId="0" borderId="14" xfId="0" applyNumberFormat="1" applyFont="1" applyFill="1" applyBorder="1" applyAlignment="1" applyProtection="1">
      <alignment/>
      <protection locked="0"/>
    </xf>
    <xf numFmtId="3" fontId="29" fillId="0" borderId="11" xfId="56" applyNumberFormat="1" applyFont="1" applyBorder="1">
      <alignment/>
      <protection/>
    </xf>
    <xf numFmtId="3" fontId="17" fillId="0" borderId="13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25" fillId="0" borderId="10" xfId="56" applyNumberFormat="1" applyFont="1" applyBorder="1">
      <alignment/>
      <protection/>
    </xf>
    <xf numFmtId="3" fontId="17" fillId="0" borderId="12" xfId="56" applyNumberFormat="1" applyFont="1" applyBorder="1">
      <alignment/>
      <protection/>
    </xf>
    <xf numFmtId="3" fontId="25" fillId="0" borderId="10" xfId="56" applyNumberFormat="1" applyFont="1" applyBorder="1" applyAlignment="1">
      <alignment vertical="center"/>
      <protection/>
    </xf>
    <xf numFmtId="3" fontId="17" fillId="0" borderId="10" xfId="0" applyNumberFormat="1" applyFont="1" applyFill="1" applyBorder="1" applyAlignment="1">
      <alignment/>
    </xf>
    <xf numFmtId="0" fontId="31" fillId="0" borderId="10" xfId="56" applyFont="1" applyFill="1" applyBorder="1" applyAlignment="1">
      <alignment horizontal="left" vertical="top"/>
      <protection/>
    </xf>
    <xf numFmtId="3" fontId="0" fillId="0" borderId="10" xfId="0" applyNumberFormat="1" applyFont="1" applyFill="1" applyBorder="1" applyAlignment="1">
      <alignment/>
    </xf>
    <xf numFmtId="3" fontId="31" fillId="0" borderId="11" xfId="56" applyNumberFormat="1" applyFont="1" applyFill="1" applyBorder="1">
      <alignment/>
      <protection/>
    </xf>
    <xf numFmtId="3" fontId="31" fillId="0" borderId="10" xfId="56" applyNumberFormat="1" applyFont="1" applyFill="1" applyBorder="1" applyAlignment="1">
      <alignment/>
      <protection/>
    </xf>
    <xf numFmtId="3" fontId="17" fillId="0" borderId="10" xfId="56" applyNumberFormat="1" applyFont="1" applyFill="1" applyBorder="1" applyAlignment="1">
      <alignment vertical="center"/>
      <protection/>
    </xf>
    <xf numFmtId="0" fontId="17" fillId="0" borderId="10" xfId="56" applyFont="1" applyFill="1" applyBorder="1" applyAlignment="1">
      <alignment horizontal="left" vertical="top"/>
      <protection/>
    </xf>
    <xf numFmtId="3" fontId="26" fillId="0" borderId="10" xfId="56" applyNumberFormat="1" applyFont="1" applyFill="1" applyBorder="1" applyAlignment="1">
      <alignment vertical="center"/>
      <protection/>
    </xf>
    <xf numFmtId="3" fontId="25" fillId="0" borderId="12" xfId="56" applyNumberFormat="1" applyFont="1" applyBorder="1">
      <alignment/>
      <protection/>
    </xf>
    <xf numFmtId="3" fontId="26" fillId="0" borderId="10" xfId="56" applyNumberFormat="1" applyFont="1" applyBorder="1" applyAlignment="1">
      <alignment vertical="center"/>
      <protection/>
    </xf>
    <xf numFmtId="3" fontId="0" fillId="0" borderId="12" xfId="56" applyNumberFormat="1" applyFont="1" applyBorder="1">
      <alignment/>
      <protection/>
    </xf>
    <xf numFmtId="3" fontId="0" fillId="0" borderId="10" xfId="56" applyNumberFormat="1" applyFont="1" applyFill="1" applyBorder="1" applyAlignment="1">
      <alignment vertical="center"/>
      <protection/>
    </xf>
    <xf numFmtId="0" fontId="0" fillId="0" borderId="12" xfId="57" applyFont="1" applyBorder="1" applyAlignment="1">
      <alignment/>
      <protection/>
    </xf>
    <xf numFmtId="3" fontId="0" fillId="0" borderId="10" xfId="56" applyNumberFormat="1" applyFont="1" applyFill="1" applyBorder="1">
      <alignment/>
      <protection/>
    </xf>
    <xf numFmtId="3" fontId="0" fillId="0" borderId="10" xfId="56" applyNumberFormat="1" applyFont="1" applyBorder="1" applyAlignment="1">
      <alignment vertical="center"/>
      <protection/>
    </xf>
    <xf numFmtId="3" fontId="0" fillId="0" borderId="12" xfId="56" applyNumberFormat="1" applyFont="1" applyFill="1" applyBorder="1">
      <alignment/>
      <protection/>
    </xf>
    <xf numFmtId="3" fontId="0" fillId="0" borderId="10" xfId="56" applyNumberFormat="1" applyFont="1" applyBorder="1">
      <alignment/>
      <protection/>
    </xf>
    <xf numFmtId="3" fontId="32" fillId="0" borderId="10" xfId="56" applyNumberFormat="1" applyFont="1" applyBorder="1">
      <alignment/>
      <protection/>
    </xf>
    <xf numFmtId="3" fontId="33" fillId="0" borderId="12" xfId="56" applyNumberFormat="1" applyFont="1" applyBorder="1">
      <alignment/>
      <protection/>
    </xf>
    <xf numFmtId="3" fontId="33" fillId="0" borderId="10" xfId="56" applyNumberFormat="1" applyFont="1" applyBorder="1">
      <alignment/>
      <protection/>
    </xf>
    <xf numFmtId="3" fontId="33" fillId="0" borderId="10" xfId="56" applyNumberFormat="1" applyFont="1" applyFill="1" applyBorder="1">
      <alignment/>
      <protection/>
    </xf>
    <xf numFmtId="3" fontId="0" fillId="0" borderId="11" xfId="56" applyNumberFormat="1" applyFont="1" applyBorder="1">
      <alignment/>
      <protection/>
    </xf>
    <xf numFmtId="3" fontId="32" fillId="0" borderId="10" xfId="56" applyNumberFormat="1" applyFont="1" applyFill="1" applyBorder="1">
      <alignment/>
      <protection/>
    </xf>
    <xf numFmtId="3" fontId="32" fillId="0" borderId="10" xfId="56" applyNumberFormat="1" applyFont="1" applyBorder="1" applyAlignment="1">
      <alignment vertical="center"/>
      <protection/>
    </xf>
    <xf numFmtId="3" fontId="34" fillId="0" borderId="10" xfId="56" applyNumberFormat="1" applyFont="1" applyBorder="1" applyAlignment="1">
      <alignment vertical="center"/>
      <protection/>
    </xf>
    <xf numFmtId="3" fontId="26" fillId="0" borderId="0" xfId="56" applyNumberFormat="1" applyFont="1" applyAlignment="1">
      <alignment horizontal="right"/>
      <protection/>
    </xf>
    <xf numFmtId="3" fontId="17" fillId="0" borderId="14" xfId="0" applyNumberFormat="1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/>
      <protection locked="0"/>
    </xf>
    <xf numFmtId="0" fontId="30" fillId="0" borderId="10" xfId="0" applyFont="1" applyBorder="1" applyAlignment="1">
      <alignment/>
    </xf>
    <xf numFmtId="0" fontId="30" fillId="0" borderId="12" xfId="0" applyFont="1" applyBorder="1" applyAlignment="1">
      <alignment/>
    </xf>
    <xf numFmtId="0" fontId="17" fillId="0" borderId="15" xfId="0" applyFont="1" applyBorder="1" applyAlignment="1">
      <alignment horizontal="left"/>
    </xf>
    <xf numFmtId="3" fontId="22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6" applyNumberFormat="1" applyFont="1" applyAlignment="1">
      <alignment horizontal="center"/>
      <protection/>
    </xf>
    <xf numFmtId="0" fontId="2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6évimozgástáblák" xfId="56"/>
    <cellStyle name="Normál_2012éviköltségvetésjan19est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340"/>
  <sheetViews>
    <sheetView tabSelected="1" zoomScalePageLayoutView="0" workbookViewId="0" topLeftCell="A316">
      <selection activeCell="B301" sqref="B301"/>
    </sheetView>
  </sheetViews>
  <sheetFormatPr defaultColWidth="9.140625" defaultRowHeight="12.75"/>
  <cols>
    <col min="1" max="1" width="5.8515625" style="0" customWidth="1"/>
    <col min="2" max="2" width="59.28125" style="0" customWidth="1"/>
    <col min="3" max="3" width="11.8515625" style="0" customWidth="1"/>
    <col min="4" max="4" width="10.8515625" style="0" customWidth="1"/>
    <col min="5" max="5" width="10.421875" style="0" customWidth="1"/>
  </cols>
  <sheetData>
    <row r="1" spans="1:4" ht="15">
      <c r="A1" s="65" t="s">
        <v>0</v>
      </c>
      <c r="B1" s="66"/>
      <c r="C1" s="66"/>
      <c r="D1" s="66"/>
    </row>
    <row r="2" spans="1:4" ht="12.75">
      <c r="A2" s="67"/>
      <c r="B2" s="68"/>
      <c r="C2" s="68"/>
      <c r="D2" s="68"/>
    </row>
    <row r="3" spans="1:4" ht="14.25" customHeight="1">
      <c r="A3" s="2"/>
      <c r="B3" s="1"/>
      <c r="C3" s="1"/>
      <c r="D3" s="59" t="s">
        <v>122</v>
      </c>
    </row>
    <row r="4" spans="1:4" ht="13.5">
      <c r="A4" s="3" t="s">
        <v>1</v>
      </c>
      <c r="B4" s="3" t="s">
        <v>2</v>
      </c>
      <c r="C4" s="4" t="s">
        <v>3</v>
      </c>
      <c r="D4" s="4" t="s">
        <v>4</v>
      </c>
    </row>
    <row r="5" spans="1:4" ht="12.75" customHeight="1">
      <c r="A5" s="3"/>
      <c r="B5" s="3"/>
      <c r="C5" s="5"/>
      <c r="D5" s="5"/>
    </row>
    <row r="6" spans="1:4" ht="12.75" customHeight="1">
      <c r="A6" s="3" t="s">
        <v>5</v>
      </c>
      <c r="B6" s="3"/>
      <c r="C6" s="5"/>
      <c r="D6" s="5"/>
    </row>
    <row r="7" spans="1:4" ht="12.75" customHeight="1">
      <c r="A7" s="3"/>
      <c r="B7" s="3"/>
      <c r="C7" s="5"/>
      <c r="D7" s="5"/>
    </row>
    <row r="8" spans="1:4" ht="12.75" customHeight="1">
      <c r="A8" s="5" t="s">
        <v>6</v>
      </c>
      <c r="B8" s="3"/>
      <c r="C8" s="5"/>
      <c r="D8" s="5"/>
    </row>
    <row r="9" spans="1:4" ht="12.75" customHeight="1">
      <c r="A9" s="21">
        <v>1121</v>
      </c>
      <c r="B9" s="44" t="s">
        <v>169</v>
      </c>
      <c r="C9" s="50">
        <v>33940</v>
      </c>
      <c r="D9" s="5"/>
    </row>
    <row r="10" spans="1:4" ht="12.75" customHeight="1">
      <c r="A10" s="6">
        <v>1122</v>
      </c>
      <c r="B10" s="6" t="s">
        <v>7</v>
      </c>
      <c r="C10" s="7">
        <f>SUM(C11:C14)</f>
        <v>20537</v>
      </c>
      <c r="D10" s="8"/>
    </row>
    <row r="11" spans="1:4" ht="12.75" customHeight="1">
      <c r="A11" s="8"/>
      <c r="B11" s="9" t="s">
        <v>8</v>
      </c>
      <c r="C11" s="10">
        <v>2923</v>
      </c>
      <c r="D11" s="8"/>
    </row>
    <row r="12" spans="1:4" ht="12.75" customHeight="1">
      <c r="A12" s="8"/>
      <c r="B12" s="9" t="s">
        <v>9</v>
      </c>
      <c r="C12" s="10">
        <v>1607</v>
      </c>
      <c r="D12" s="8"/>
    </row>
    <row r="13" spans="1:4" ht="12.75" customHeight="1">
      <c r="A13" s="8"/>
      <c r="B13" s="9" t="s">
        <v>10</v>
      </c>
      <c r="C13" s="10">
        <v>6252</v>
      </c>
      <c r="D13" s="8"/>
    </row>
    <row r="14" spans="1:4" ht="12.75" customHeight="1">
      <c r="A14" s="8"/>
      <c r="B14" s="9" t="s">
        <v>11</v>
      </c>
      <c r="C14" s="10">
        <v>9755</v>
      </c>
      <c r="D14" s="8"/>
    </row>
    <row r="15" spans="1:4" ht="12.75" customHeight="1">
      <c r="A15" s="11">
        <v>1124</v>
      </c>
      <c r="B15" s="12" t="s">
        <v>12</v>
      </c>
      <c r="C15" s="13">
        <f>SUM(C16:C16)</f>
        <v>5673</v>
      </c>
      <c r="D15" s="13"/>
    </row>
    <row r="16" spans="1:4" ht="12.75" customHeight="1">
      <c r="A16" s="5"/>
      <c r="B16" s="14" t="s">
        <v>155</v>
      </c>
      <c r="C16" s="10">
        <v>5673</v>
      </c>
      <c r="D16" s="6"/>
    </row>
    <row r="17" spans="1:4" ht="12.75" customHeight="1">
      <c r="A17" s="15">
        <v>1131</v>
      </c>
      <c r="B17" s="16" t="s">
        <v>13</v>
      </c>
      <c r="C17" s="7">
        <f>SUM(C18)</f>
        <v>100</v>
      </c>
      <c r="D17" s="6"/>
    </row>
    <row r="18" spans="1:4" ht="12.75" customHeight="1">
      <c r="A18" s="17"/>
      <c r="B18" s="9" t="s">
        <v>14</v>
      </c>
      <c r="C18" s="10">
        <v>100</v>
      </c>
      <c r="D18" s="6"/>
    </row>
    <row r="19" spans="1:4" ht="12.75" customHeight="1">
      <c r="A19" s="5" t="s">
        <v>15</v>
      </c>
      <c r="B19" s="3"/>
      <c r="C19" s="5">
        <f>C10+C15+C17+C9</f>
        <v>60250</v>
      </c>
      <c r="D19" s="5"/>
    </row>
    <row r="20" spans="1:4" ht="12.75" customHeight="1">
      <c r="A20" s="5"/>
      <c r="B20" s="3"/>
      <c r="C20" s="5"/>
      <c r="D20" s="5"/>
    </row>
    <row r="21" spans="1:4" ht="12.75" customHeight="1">
      <c r="A21" s="8" t="s">
        <v>156</v>
      </c>
      <c r="B21" s="18"/>
      <c r="C21" s="5"/>
      <c r="D21" s="5"/>
    </row>
    <row r="22" spans="1:4" ht="12.75" customHeight="1">
      <c r="A22" s="6">
        <v>2305</v>
      </c>
      <c r="B22" s="22" t="s">
        <v>18</v>
      </c>
      <c r="C22" s="5"/>
      <c r="D22" s="5">
        <f>SUM(D23:D24)</f>
        <v>242</v>
      </c>
    </row>
    <row r="23" spans="1:4" ht="12.75" customHeight="1">
      <c r="A23" s="6"/>
      <c r="B23" s="22" t="s">
        <v>19</v>
      </c>
      <c r="C23" s="5"/>
      <c r="D23" s="21">
        <v>191</v>
      </c>
    </row>
    <row r="24" spans="1:4" ht="12.75" customHeight="1">
      <c r="A24" s="6"/>
      <c r="B24" s="23" t="s">
        <v>20</v>
      </c>
      <c r="C24" s="5"/>
      <c r="D24" s="21">
        <v>51</v>
      </c>
    </row>
    <row r="25" spans="1:4" ht="12.75" customHeight="1">
      <c r="A25" s="6">
        <v>2309</v>
      </c>
      <c r="B25" s="22" t="s">
        <v>21</v>
      </c>
      <c r="C25" s="5"/>
      <c r="D25" s="5">
        <f>SUM(D26:D27)</f>
        <v>356</v>
      </c>
    </row>
    <row r="26" spans="1:4" ht="12.75" customHeight="1">
      <c r="A26" s="6"/>
      <c r="B26" s="22" t="s">
        <v>19</v>
      </c>
      <c r="C26" s="5"/>
      <c r="D26" s="21">
        <v>280</v>
      </c>
    </row>
    <row r="27" spans="1:4" ht="12.75" customHeight="1">
      <c r="A27" s="6"/>
      <c r="B27" s="23" t="s">
        <v>20</v>
      </c>
      <c r="C27" s="5"/>
      <c r="D27" s="21">
        <v>76</v>
      </c>
    </row>
    <row r="28" spans="1:4" ht="12.75" customHeight="1">
      <c r="A28" s="6">
        <v>2310</v>
      </c>
      <c r="B28" s="22" t="s">
        <v>22</v>
      </c>
      <c r="C28" s="5"/>
      <c r="D28" s="5">
        <f>SUM(D29:D30)</f>
        <v>93</v>
      </c>
    </row>
    <row r="29" spans="1:4" ht="12.75" customHeight="1">
      <c r="A29" s="6"/>
      <c r="B29" s="22" t="s">
        <v>19</v>
      </c>
      <c r="C29" s="5"/>
      <c r="D29" s="21">
        <v>73</v>
      </c>
    </row>
    <row r="30" spans="1:4" ht="12.75" customHeight="1">
      <c r="A30" s="6"/>
      <c r="B30" s="23" t="s">
        <v>20</v>
      </c>
      <c r="C30" s="5"/>
      <c r="D30" s="21">
        <v>20</v>
      </c>
    </row>
    <row r="31" spans="1:4" ht="12.75" customHeight="1">
      <c r="A31" s="6">
        <v>2315</v>
      </c>
      <c r="B31" s="22" t="s">
        <v>23</v>
      </c>
      <c r="C31" s="5"/>
      <c r="D31" s="5">
        <f>SUM(D32:D33)</f>
        <v>483</v>
      </c>
    </row>
    <row r="32" spans="1:4" ht="12.75" customHeight="1">
      <c r="A32" s="6"/>
      <c r="B32" s="22" t="s">
        <v>19</v>
      </c>
      <c r="C32" s="5"/>
      <c r="D32" s="21">
        <v>380</v>
      </c>
    </row>
    <row r="33" spans="1:4" ht="12.75" customHeight="1">
      <c r="A33" s="6"/>
      <c r="B33" s="23" t="s">
        <v>20</v>
      </c>
      <c r="C33" s="5"/>
      <c r="D33" s="21">
        <v>103</v>
      </c>
    </row>
    <row r="34" spans="1:4" ht="12.75" customHeight="1">
      <c r="A34" s="6">
        <v>2325</v>
      </c>
      <c r="B34" s="22" t="s">
        <v>24</v>
      </c>
      <c r="C34" s="5"/>
      <c r="D34" s="5">
        <f>SUM(D35:D36)</f>
        <v>312</v>
      </c>
    </row>
    <row r="35" spans="1:4" ht="12.75" customHeight="1">
      <c r="A35" s="6"/>
      <c r="B35" s="22" t="s">
        <v>19</v>
      </c>
      <c r="C35" s="5"/>
      <c r="D35" s="21">
        <v>246</v>
      </c>
    </row>
    <row r="36" spans="1:4" ht="12.75" customHeight="1">
      <c r="A36" s="6"/>
      <c r="B36" s="24" t="s">
        <v>20</v>
      </c>
      <c r="C36" s="5"/>
      <c r="D36" s="21">
        <v>66</v>
      </c>
    </row>
    <row r="37" spans="1:4" ht="12.75" customHeight="1">
      <c r="A37" s="6">
        <v>2330</v>
      </c>
      <c r="B37" s="21" t="s">
        <v>25</v>
      </c>
      <c r="C37" s="5"/>
      <c r="D37" s="5">
        <f>SUM(D38:D39)</f>
        <v>186</v>
      </c>
    </row>
    <row r="38" spans="1:4" ht="12.75" customHeight="1">
      <c r="A38" s="6"/>
      <c r="B38" s="22" t="s">
        <v>19</v>
      </c>
      <c r="C38" s="5"/>
      <c r="D38" s="21">
        <v>146</v>
      </c>
    </row>
    <row r="39" spans="1:4" ht="12.75" customHeight="1">
      <c r="A39" s="6"/>
      <c r="B39" s="23" t="s">
        <v>20</v>
      </c>
      <c r="C39" s="5"/>
      <c r="D39" s="21">
        <v>40</v>
      </c>
    </row>
    <row r="40" spans="1:4" ht="12.75" customHeight="1">
      <c r="A40" s="6">
        <v>2335</v>
      </c>
      <c r="B40" s="22" t="s">
        <v>26</v>
      </c>
      <c r="C40" s="5"/>
      <c r="D40" s="5">
        <f>SUM(D41:D42)</f>
        <v>112</v>
      </c>
    </row>
    <row r="41" spans="1:4" ht="12.75" customHeight="1">
      <c r="A41" s="6"/>
      <c r="B41" s="22" t="s">
        <v>19</v>
      </c>
      <c r="C41" s="5"/>
      <c r="D41" s="21">
        <v>88</v>
      </c>
    </row>
    <row r="42" spans="1:4" ht="12.75" customHeight="1">
      <c r="A42" s="6"/>
      <c r="B42" s="23" t="s">
        <v>20</v>
      </c>
      <c r="C42" s="5"/>
      <c r="D42" s="21">
        <v>24</v>
      </c>
    </row>
    <row r="43" spans="1:4" ht="12.75" customHeight="1">
      <c r="A43" s="6">
        <v>2345</v>
      </c>
      <c r="B43" s="22" t="s">
        <v>27</v>
      </c>
      <c r="C43" s="5"/>
      <c r="D43" s="5">
        <f>SUM(D44:D45)</f>
        <v>124</v>
      </c>
    </row>
    <row r="44" spans="1:4" ht="12.75" customHeight="1">
      <c r="A44" s="6"/>
      <c r="B44" s="22" t="s">
        <v>19</v>
      </c>
      <c r="C44" s="5"/>
      <c r="D44" s="21">
        <v>98</v>
      </c>
    </row>
    <row r="45" spans="1:4" ht="12.75" customHeight="1">
      <c r="A45" s="6"/>
      <c r="B45" s="23" t="s">
        <v>20</v>
      </c>
      <c r="C45" s="5"/>
      <c r="D45" s="21">
        <v>26</v>
      </c>
    </row>
    <row r="46" spans="1:4" ht="12.75" customHeight="1">
      <c r="A46" s="6">
        <v>2360</v>
      </c>
      <c r="B46" s="22" t="s">
        <v>28</v>
      </c>
      <c r="C46" s="5"/>
      <c r="D46" s="5">
        <f>SUM(D47:D48)</f>
        <v>82</v>
      </c>
    </row>
    <row r="47" spans="1:4" ht="12.75" customHeight="1">
      <c r="A47" s="6"/>
      <c r="B47" s="22" t="s">
        <v>19</v>
      </c>
      <c r="C47" s="5"/>
      <c r="D47" s="21">
        <v>65</v>
      </c>
    </row>
    <row r="48" spans="1:4" ht="12.75" customHeight="1">
      <c r="A48" s="6"/>
      <c r="B48" s="24" t="s">
        <v>20</v>
      </c>
      <c r="C48" s="5"/>
      <c r="D48" s="21">
        <v>17</v>
      </c>
    </row>
    <row r="49" spans="1:4" ht="12.75" customHeight="1">
      <c r="A49" s="60">
        <v>2795</v>
      </c>
      <c r="B49" s="61" t="s">
        <v>29</v>
      </c>
      <c r="C49" s="5"/>
      <c r="D49" s="5">
        <f>SUM(D50:D51)</f>
        <v>822</v>
      </c>
    </row>
    <row r="50" spans="1:4" ht="12.75" customHeight="1">
      <c r="A50" s="25"/>
      <c r="B50" s="22" t="s">
        <v>19</v>
      </c>
      <c r="C50" s="5"/>
      <c r="D50" s="21">
        <v>647</v>
      </c>
    </row>
    <row r="51" spans="1:4" ht="12.75" customHeight="1">
      <c r="A51" s="25"/>
      <c r="B51" s="23" t="s">
        <v>20</v>
      </c>
      <c r="C51" s="5"/>
      <c r="D51" s="21">
        <v>175</v>
      </c>
    </row>
    <row r="52" spans="1:4" ht="12.75" customHeight="1">
      <c r="A52" s="21">
        <v>2850</v>
      </c>
      <c r="B52" s="22" t="s">
        <v>30</v>
      </c>
      <c r="C52" s="26"/>
      <c r="D52" s="26">
        <f>SUM(D53:D54)</f>
        <v>622</v>
      </c>
    </row>
    <row r="53" spans="1:4" ht="12.75" customHeight="1">
      <c r="A53" s="21"/>
      <c r="B53" s="22" t="s">
        <v>19</v>
      </c>
      <c r="C53" s="21"/>
      <c r="D53" s="6">
        <v>490</v>
      </c>
    </row>
    <row r="54" spans="1:4" ht="12.75" customHeight="1">
      <c r="A54" s="21"/>
      <c r="B54" s="23" t="s">
        <v>20</v>
      </c>
      <c r="C54" s="21"/>
      <c r="D54" s="6">
        <v>132</v>
      </c>
    </row>
    <row r="55" spans="1:4" ht="12.75" customHeight="1">
      <c r="A55" s="27">
        <v>2875</v>
      </c>
      <c r="B55" s="20" t="s">
        <v>31</v>
      </c>
      <c r="C55" s="26"/>
      <c r="D55" s="26">
        <f>SUM(D56:D57)</f>
        <v>1043</v>
      </c>
    </row>
    <row r="56" spans="1:4" ht="12.75" customHeight="1">
      <c r="A56" s="21"/>
      <c r="B56" s="21" t="s">
        <v>19</v>
      </c>
      <c r="C56" s="21"/>
      <c r="D56" s="6">
        <v>821</v>
      </c>
    </row>
    <row r="57" spans="1:4" ht="12.75" customHeight="1">
      <c r="A57" s="21"/>
      <c r="B57" s="24" t="s">
        <v>20</v>
      </c>
      <c r="C57" s="21"/>
      <c r="D57" s="6">
        <v>222</v>
      </c>
    </row>
    <row r="58" spans="1:4" ht="12.75" customHeight="1">
      <c r="A58" s="21"/>
      <c r="B58" s="24"/>
      <c r="C58" s="21"/>
      <c r="D58" s="6"/>
    </row>
    <row r="59" spans="1:4" ht="12.75" customHeight="1">
      <c r="A59" s="19">
        <v>2985</v>
      </c>
      <c r="B59" s="20" t="s">
        <v>32</v>
      </c>
      <c r="C59" s="26"/>
      <c r="D59" s="26">
        <f>SUM(D60:D61)</f>
        <v>166</v>
      </c>
    </row>
    <row r="60" spans="1:4" ht="12.75" customHeight="1">
      <c r="A60" s="21"/>
      <c r="B60" s="22" t="s">
        <v>19</v>
      </c>
      <c r="C60" s="21"/>
      <c r="D60" s="6">
        <v>131</v>
      </c>
    </row>
    <row r="61" spans="1:4" ht="12.75" customHeight="1">
      <c r="A61" s="21"/>
      <c r="B61" s="64" t="s">
        <v>20</v>
      </c>
      <c r="C61" s="21"/>
      <c r="D61" s="6">
        <v>35</v>
      </c>
    </row>
    <row r="62" spans="1:4" ht="12.75" customHeight="1">
      <c r="A62" s="8" t="s">
        <v>17</v>
      </c>
      <c r="B62" s="28"/>
      <c r="C62" s="26"/>
      <c r="D62" s="26">
        <f>D22+D25+D28+D31+D34+D37+D40+D43+D46+D49+D52+D55+D59</f>
        <v>4643</v>
      </c>
    </row>
    <row r="63" spans="1:4" ht="12.75" customHeight="1">
      <c r="A63" s="5"/>
      <c r="B63" s="18"/>
      <c r="C63" s="5"/>
      <c r="D63" s="5"/>
    </row>
    <row r="64" spans="1:4" ht="12.75" customHeight="1">
      <c r="A64" s="8" t="s">
        <v>157</v>
      </c>
      <c r="B64" s="21"/>
      <c r="C64" s="5"/>
      <c r="D64" s="5"/>
    </row>
    <row r="65" spans="1:4" ht="12.75" customHeight="1">
      <c r="A65" s="29">
        <v>3021</v>
      </c>
      <c r="B65" s="30" t="s">
        <v>33</v>
      </c>
      <c r="C65" s="5"/>
      <c r="D65" s="5"/>
    </row>
    <row r="66" spans="1:4" ht="12.75" customHeight="1">
      <c r="A66" s="31"/>
      <c r="B66" s="21" t="s">
        <v>19</v>
      </c>
      <c r="C66" s="5"/>
      <c r="D66" s="21">
        <v>607</v>
      </c>
    </row>
    <row r="67" spans="1:4" ht="12.75" customHeight="1">
      <c r="A67" s="31"/>
      <c r="B67" s="24" t="s">
        <v>20</v>
      </c>
      <c r="C67" s="5"/>
      <c r="D67" s="21">
        <v>164</v>
      </c>
    </row>
    <row r="68" spans="1:4" ht="12.75" customHeight="1">
      <c r="A68" s="8" t="s">
        <v>34</v>
      </c>
      <c r="B68" s="32"/>
      <c r="C68" s="5"/>
      <c r="D68" s="5">
        <f>SUM(D66:D67)</f>
        <v>771</v>
      </c>
    </row>
    <row r="69" spans="1:4" ht="12.75" customHeight="1">
      <c r="A69" s="8"/>
      <c r="B69" s="32"/>
      <c r="C69" s="5"/>
      <c r="D69" s="5"/>
    </row>
    <row r="70" spans="1:4" ht="12.75" customHeight="1">
      <c r="A70" s="8" t="s">
        <v>158</v>
      </c>
      <c r="B70" s="32"/>
      <c r="C70" s="5"/>
      <c r="D70" s="5"/>
    </row>
    <row r="71" spans="1:4" ht="12.75" customHeight="1">
      <c r="A71" s="6">
        <v>3030</v>
      </c>
      <c r="B71" s="32" t="s">
        <v>159</v>
      </c>
      <c r="C71" s="5"/>
      <c r="D71" s="5"/>
    </row>
    <row r="72" spans="1:4" ht="12.75" customHeight="1">
      <c r="A72" s="8"/>
      <c r="B72" s="32" t="s">
        <v>19</v>
      </c>
      <c r="C72" s="5"/>
      <c r="D72" s="21">
        <v>204</v>
      </c>
    </row>
    <row r="73" spans="1:4" ht="12.75" customHeight="1">
      <c r="A73" s="8"/>
      <c r="B73" s="24" t="s">
        <v>20</v>
      </c>
      <c r="C73" s="5"/>
      <c r="D73" s="21">
        <v>55</v>
      </c>
    </row>
    <row r="74" spans="1:4" ht="12.75" customHeight="1">
      <c r="A74" s="8" t="s">
        <v>35</v>
      </c>
      <c r="B74" s="32"/>
      <c r="C74" s="5"/>
      <c r="D74" s="5">
        <f>SUM(D72:D73)</f>
        <v>259</v>
      </c>
    </row>
    <row r="75" spans="1:4" ht="12.75" customHeight="1">
      <c r="A75" s="5"/>
      <c r="B75" s="18"/>
      <c r="C75" s="5"/>
      <c r="D75" s="5"/>
    </row>
    <row r="76" spans="1:4" ht="12.75" customHeight="1">
      <c r="A76" s="5" t="s">
        <v>36</v>
      </c>
      <c r="B76" s="18"/>
      <c r="C76" s="3"/>
      <c r="D76" s="33"/>
    </row>
    <row r="77" spans="1:4" ht="12.75" customHeight="1">
      <c r="A77" s="34">
        <v>3303</v>
      </c>
      <c r="B77" s="35" t="s">
        <v>37</v>
      </c>
      <c r="C77" s="6"/>
      <c r="D77" s="36">
        <v>4617</v>
      </c>
    </row>
    <row r="78" spans="1:4" ht="12.75" customHeight="1">
      <c r="A78" s="34">
        <v>3304</v>
      </c>
      <c r="B78" s="35" t="s">
        <v>38</v>
      </c>
      <c r="C78" s="6"/>
      <c r="D78" s="36">
        <v>1635</v>
      </c>
    </row>
    <row r="79" spans="1:4" ht="12.75" customHeight="1">
      <c r="A79" s="34">
        <v>3308</v>
      </c>
      <c r="B79" s="37" t="s">
        <v>39</v>
      </c>
      <c r="C79" s="6"/>
      <c r="D79" s="36">
        <v>9755</v>
      </c>
    </row>
    <row r="80" spans="1:4" ht="12.75" customHeight="1">
      <c r="A80" s="34">
        <v>3309</v>
      </c>
      <c r="B80" s="35" t="s">
        <v>40</v>
      </c>
      <c r="C80" s="6"/>
      <c r="D80" s="36">
        <v>3092</v>
      </c>
    </row>
    <row r="81" spans="1:4" ht="12.75" customHeight="1">
      <c r="A81" s="38">
        <v>3315</v>
      </c>
      <c r="B81" s="37" t="s">
        <v>41</v>
      </c>
      <c r="C81" s="6"/>
      <c r="D81" s="36">
        <v>100</v>
      </c>
    </row>
    <row r="82" spans="1:4" ht="12.75" customHeight="1">
      <c r="A82" s="34">
        <v>3318</v>
      </c>
      <c r="B82" s="35" t="s">
        <v>43</v>
      </c>
      <c r="C82" s="6"/>
      <c r="D82" s="39">
        <v>1438</v>
      </c>
    </row>
    <row r="83" spans="1:4" ht="12.75" customHeight="1">
      <c r="A83" s="5" t="s">
        <v>44</v>
      </c>
      <c r="B83" s="40"/>
      <c r="C83" s="41"/>
      <c r="D83" s="41">
        <f>SUM(D77:D82)</f>
        <v>20637</v>
      </c>
    </row>
    <row r="84" spans="1:4" ht="12.75" customHeight="1">
      <c r="A84" s="5"/>
      <c r="B84" s="40"/>
      <c r="C84" s="41"/>
      <c r="D84" s="41"/>
    </row>
    <row r="85" spans="1:4" ht="12.75" customHeight="1">
      <c r="A85" s="5" t="s">
        <v>170</v>
      </c>
      <c r="B85" s="40"/>
      <c r="C85" s="41"/>
      <c r="D85" s="41"/>
    </row>
    <row r="86" spans="1:4" ht="12.75" customHeight="1">
      <c r="A86" s="48">
        <v>6110</v>
      </c>
      <c r="B86" s="44" t="s">
        <v>116</v>
      </c>
      <c r="C86" s="50"/>
      <c r="D86" s="47">
        <v>33940</v>
      </c>
    </row>
    <row r="87" spans="1:4" ht="12.75" customHeight="1">
      <c r="A87" s="5" t="s">
        <v>171</v>
      </c>
      <c r="B87" s="44"/>
      <c r="C87" s="50"/>
      <c r="D87" s="56">
        <f>SUM(D86)</f>
        <v>33940</v>
      </c>
    </row>
    <row r="88" spans="1:4" ht="12.75" customHeight="1">
      <c r="A88" s="5"/>
      <c r="B88" s="40"/>
      <c r="C88" s="41"/>
      <c r="D88" s="41"/>
    </row>
    <row r="89" spans="1:4" ht="12.75" customHeight="1">
      <c r="A89" s="33" t="s">
        <v>47</v>
      </c>
      <c r="B89" s="3"/>
      <c r="C89" s="5">
        <f>SUM(C19)</f>
        <v>60250</v>
      </c>
      <c r="D89" s="8">
        <f>D62+D68+D74+D83+D87</f>
        <v>60250</v>
      </c>
    </row>
    <row r="90" spans="1:4" ht="12.75" customHeight="1">
      <c r="A90" s="33"/>
      <c r="B90" s="18"/>
      <c r="C90" s="5"/>
      <c r="D90" s="8"/>
    </row>
    <row r="91" spans="1:4" ht="12.75" customHeight="1">
      <c r="A91" s="33" t="s">
        <v>123</v>
      </c>
      <c r="B91" s="18"/>
      <c r="C91" s="5"/>
      <c r="D91" s="8"/>
    </row>
    <row r="92" spans="1:4" ht="12.75" customHeight="1">
      <c r="A92" s="33"/>
      <c r="B92" s="42"/>
      <c r="C92" s="5"/>
      <c r="D92" s="8"/>
    </row>
    <row r="93" spans="1:4" ht="12.75" customHeight="1">
      <c r="A93" s="5" t="s">
        <v>124</v>
      </c>
      <c r="B93" s="42"/>
      <c r="C93" s="5"/>
      <c r="D93" s="8"/>
    </row>
    <row r="94" spans="1:4" ht="12.75" customHeight="1">
      <c r="A94" s="17">
        <v>3422</v>
      </c>
      <c r="B94" s="32" t="s">
        <v>105</v>
      </c>
      <c r="C94" s="5"/>
      <c r="D94" s="6">
        <v>700</v>
      </c>
    </row>
    <row r="95" spans="1:4" ht="12.75" customHeight="1">
      <c r="A95" s="5" t="s">
        <v>44</v>
      </c>
      <c r="B95" s="32"/>
      <c r="C95" s="5"/>
      <c r="D95" s="26">
        <f>SUM(D94)</f>
        <v>700</v>
      </c>
    </row>
    <row r="96" spans="1:4" ht="12.75" customHeight="1">
      <c r="A96" s="33"/>
      <c r="B96" s="42"/>
      <c r="C96" s="5"/>
      <c r="D96" s="8"/>
    </row>
    <row r="97" spans="1:4" ht="12.75" customHeight="1">
      <c r="A97" s="33" t="s">
        <v>152</v>
      </c>
      <c r="B97" s="42"/>
      <c r="C97" s="5"/>
      <c r="D97" s="8">
        <f>SUM(D95)</f>
        <v>700</v>
      </c>
    </row>
    <row r="98" spans="1:4" ht="12.75" customHeight="1">
      <c r="A98" s="33"/>
      <c r="B98" s="42"/>
      <c r="C98" s="5"/>
      <c r="D98" s="8"/>
    </row>
    <row r="99" spans="1:4" ht="12.75" customHeight="1">
      <c r="A99" s="33" t="s">
        <v>153</v>
      </c>
      <c r="B99" s="42"/>
      <c r="C99" s="5"/>
      <c r="D99" s="8"/>
    </row>
    <row r="100" spans="1:4" ht="12.75" customHeight="1">
      <c r="A100" s="33"/>
      <c r="B100" s="42"/>
      <c r="C100" s="5"/>
      <c r="D100" s="8"/>
    </row>
    <row r="101" spans="1:4" ht="12.75" customHeight="1">
      <c r="A101" s="43" t="s">
        <v>55</v>
      </c>
      <c r="B101" s="42"/>
      <c r="C101" s="5"/>
      <c r="D101" s="8"/>
    </row>
    <row r="102" spans="1:4" ht="12.75" customHeight="1">
      <c r="A102" s="45">
        <v>1023</v>
      </c>
      <c r="B102" s="46" t="s">
        <v>127</v>
      </c>
      <c r="C102" s="47">
        <v>13607</v>
      </c>
      <c r="D102" s="8"/>
    </row>
    <row r="103" spans="1:4" ht="12.75" customHeight="1">
      <c r="A103" s="48">
        <v>1037</v>
      </c>
      <c r="B103" s="49" t="s">
        <v>56</v>
      </c>
      <c r="C103" s="47">
        <v>22000</v>
      </c>
      <c r="D103" s="8"/>
    </row>
    <row r="104" spans="1:4" ht="12.75" customHeight="1">
      <c r="A104" s="48">
        <v>1038</v>
      </c>
      <c r="B104" s="44" t="s">
        <v>120</v>
      </c>
      <c r="C104" s="50">
        <v>7404</v>
      </c>
      <c r="D104" s="8"/>
    </row>
    <row r="105" spans="1:4" ht="12.75" customHeight="1">
      <c r="A105" s="48">
        <v>1051</v>
      </c>
      <c r="B105" s="44" t="s">
        <v>57</v>
      </c>
      <c r="C105" s="50">
        <v>15000</v>
      </c>
      <c r="D105" s="47"/>
    </row>
    <row r="106" spans="1:4" ht="12.75" customHeight="1">
      <c r="A106" s="48">
        <v>1062</v>
      </c>
      <c r="B106" s="44" t="s">
        <v>128</v>
      </c>
      <c r="C106" s="50">
        <v>40000</v>
      </c>
      <c r="D106" s="47"/>
    </row>
    <row r="107" spans="1:4" ht="12.75" customHeight="1">
      <c r="A107" s="48">
        <v>1068</v>
      </c>
      <c r="B107" s="44" t="s">
        <v>129</v>
      </c>
      <c r="C107" s="50">
        <v>10095</v>
      </c>
      <c r="D107" s="47"/>
    </row>
    <row r="108" spans="1:4" ht="12.75" customHeight="1">
      <c r="A108" s="48">
        <v>1092</v>
      </c>
      <c r="B108" s="44" t="s">
        <v>58</v>
      </c>
      <c r="C108" s="50">
        <v>150</v>
      </c>
      <c r="D108" s="47"/>
    </row>
    <row r="109" spans="1:4" ht="12.75" customHeight="1">
      <c r="A109" s="48">
        <v>1095</v>
      </c>
      <c r="B109" s="44" t="s">
        <v>59</v>
      </c>
      <c r="C109" s="50">
        <v>-17692</v>
      </c>
      <c r="D109" s="47"/>
    </row>
    <row r="110" spans="1:4" ht="12.75" customHeight="1">
      <c r="A110" s="48">
        <v>1115</v>
      </c>
      <c r="B110" s="44" t="s">
        <v>60</v>
      </c>
      <c r="C110" s="50">
        <v>4085</v>
      </c>
      <c r="D110" s="47"/>
    </row>
    <row r="111" spans="1:4" ht="12.75" customHeight="1">
      <c r="A111" s="48">
        <v>1143</v>
      </c>
      <c r="B111" s="44" t="s">
        <v>131</v>
      </c>
      <c r="C111" s="50">
        <v>-249374</v>
      </c>
      <c r="D111" s="47"/>
    </row>
    <row r="112" spans="1:4" ht="12.75" customHeight="1">
      <c r="A112" s="48">
        <v>1144</v>
      </c>
      <c r="B112" s="44" t="s">
        <v>130</v>
      </c>
      <c r="C112" s="50">
        <v>118950</v>
      </c>
      <c r="D112" s="47"/>
    </row>
    <row r="113" spans="1:4" ht="12.75" customHeight="1">
      <c r="A113" s="48">
        <v>1151</v>
      </c>
      <c r="B113" s="44" t="s">
        <v>132</v>
      </c>
      <c r="C113" s="50">
        <v>80000</v>
      </c>
      <c r="D113" s="47"/>
    </row>
    <row r="114" spans="1:4" ht="12.75" customHeight="1">
      <c r="A114" s="48">
        <v>1161</v>
      </c>
      <c r="B114" s="44" t="s">
        <v>133</v>
      </c>
      <c r="C114" s="50">
        <v>62976</v>
      </c>
      <c r="D114" s="47"/>
    </row>
    <row r="115" spans="1:4" ht="12.75" customHeight="1">
      <c r="A115" s="48">
        <v>1181</v>
      </c>
      <c r="B115" s="44" t="s">
        <v>118</v>
      </c>
      <c r="C115" s="50">
        <v>-8993</v>
      </c>
      <c r="D115" s="47"/>
    </row>
    <row r="116" spans="1:4" ht="12.75" customHeight="1">
      <c r="A116" s="48">
        <v>1182</v>
      </c>
      <c r="B116" s="44" t="s">
        <v>172</v>
      </c>
      <c r="C116" s="50">
        <v>-150000</v>
      </c>
      <c r="D116" s="47"/>
    </row>
    <row r="117" spans="1:4" ht="12.75" customHeight="1">
      <c r="A117" s="48">
        <v>1193</v>
      </c>
      <c r="B117" s="44" t="s">
        <v>134</v>
      </c>
      <c r="C117" s="50">
        <v>22</v>
      </c>
      <c r="D117" s="47"/>
    </row>
    <row r="118" spans="1:4" ht="12.75" customHeight="1">
      <c r="A118" s="48">
        <v>1230</v>
      </c>
      <c r="B118" s="44" t="s">
        <v>66</v>
      </c>
      <c r="C118" s="50">
        <v>2200</v>
      </c>
      <c r="D118" s="47"/>
    </row>
    <row r="119" spans="1:4" ht="12.75" customHeight="1">
      <c r="A119" s="48">
        <v>1235</v>
      </c>
      <c r="B119" s="55" t="s">
        <v>61</v>
      </c>
      <c r="C119" s="50">
        <v>5000</v>
      </c>
      <c r="D119" s="47"/>
    </row>
    <row r="120" spans="1:4" ht="12.75" customHeight="1">
      <c r="A120" s="48">
        <v>1240</v>
      </c>
      <c r="B120" s="44" t="s">
        <v>70</v>
      </c>
      <c r="C120" s="50">
        <v>63</v>
      </c>
      <c r="D120" s="47"/>
    </row>
    <row r="121" spans="1:4" ht="12.75" customHeight="1">
      <c r="A121" s="48">
        <v>1252</v>
      </c>
      <c r="B121" s="44" t="s">
        <v>62</v>
      </c>
      <c r="C121" s="50">
        <v>722</v>
      </c>
      <c r="D121" s="47"/>
    </row>
    <row r="122" spans="1:4" ht="12.75" customHeight="1">
      <c r="A122" s="48">
        <v>1260</v>
      </c>
      <c r="B122" s="44" t="s">
        <v>63</v>
      </c>
      <c r="C122" s="50">
        <v>1400</v>
      </c>
      <c r="D122" s="47"/>
    </row>
    <row r="123" spans="1:4" ht="12.75" customHeight="1">
      <c r="A123" s="48">
        <v>1255</v>
      </c>
      <c r="B123" s="44" t="s">
        <v>64</v>
      </c>
      <c r="C123" s="50">
        <v>93</v>
      </c>
      <c r="D123" s="47"/>
    </row>
    <row r="124" spans="1:4" ht="12.75" customHeight="1">
      <c r="A124" s="48">
        <v>1270</v>
      </c>
      <c r="B124" s="44" t="s">
        <v>65</v>
      </c>
      <c r="C124" s="50">
        <v>257</v>
      </c>
      <c r="D124" s="47"/>
    </row>
    <row r="125" spans="1:4" ht="12.75" customHeight="1">
      <c r="A125" s="48">
        <v>1304</v>
      </c>
      <c r="B125" s="55" t="s">
        <v>63</v>
      </c>
      <c r="C125" s="50">
        <v>800</v>
      </c>
      <c r="D125" s="47"/>
    </row>
    <row r="126" spans="1:4" ht="12.75" customHeight="1">
      <c r="A126" s="48">
        <v>1307</v>
      </c>
      <c r="B126" s="44" t="s">
        <v>135</v>
      </c>
      <c r="C126" s="50">
        <v>73</v>
      </c>
      <c r="D126" s="47"/>
    </row>
    <row r="127" spans="1:4" ht="12.75" customHeight="1">
      <c r="A127" s="48">
        <v>1302</v>
      </c>
      <c r="B127" s="44" t="s">
        <v>65</v>
      </c>
      <c r="C127" s="50">
        <v>38</v>
      </c>
      <c r="D127" s="47"/>
    </row>
    <row r="128" spans="1:4" ht="12.75" customHeight="1">
      <c r="A128" s="48">
        <v>1331</v>
      </c>
      <c r="B128" s="55" t="s">
        <v>68</v>
      </c>
      <c r="C128" s="51">
        <f>SUM(C129:C130)</f>
        <v>38</v>
      </c>
      <c r="D128" s="47"/>
    </row>
    <row r="129" spans="1:4" ht="12.75" customHeight="1">
      <c r="A129" s="48"/>
      <c r="B129" s="52" t="s">
        <v>21</v>
      </c>
      <c r="C129" s="53">
        <v>12</v>
      </c>
      <c r="D129" s="47"/>
    </row>
    <row r="130" spans="1:4" ht="12.75" customHeight="1">
      <c r="A130" s="48"/>
      <c r="B130" s="52" t="s">
        <v>25</v>
      </c>
      <c r="C130" s="53">
        <v>26</v>
      </c>
      <c r="D130" s="47"/>
    </row>
    <row r="131" spans="1:4" ht="12.75" customHeight="1">
      <c r="A131" s="48">
        <v>1335</v>
      </c>
      <c r="B131" s="44" t="s">
        <v>69</v>
      </c>
      <c r="C131" s="51">
        <f>SUM(C132)</f>
        <v>9116</v>
      </c>
      <c r="D131" s="47"/>
    </row>
    <row r="132" spans="1:4" ht="12.75" customHeight="1">
      <c r="A132" s="48"/>
      <c r="B132" s="52" t="s">
        <v>67</v>
      </c>
      <c r="C132" s="53">
        <v>9116</v>
      </c>
      <c r="D132" s="54"/>
    </row>
    <row r="133" spans="1:4" ht="12.75" customHeight="1">
      <c r="A133" s="48">
        <v>1340</v>
      </c>
      <c r="B133" s="55" t="s">
        <v>70</v>
      </c>
      <c r="C133" s="51">
        <f>SUM(C134:C136)</f>
        <v>7817</v>
      </c>
      <c r="D133" s="47"/>
    </row>
    <row r="134" spans="1:4" ht="12.75" customHeight="1">
      <c r="A134" s="48"/>
      <c r="B134" s="52" t="s">
        <v>18</v>
      </c>
      <c r="C134" s="53">
        <v>118</v>
      </c>
      <c r="D134" s="47"/>
    </row>
    <row r="135" spans="1:4" ht="12.75" customHeight="1">
      <c r="A135" s="48"/>
      <c r="B135" s="52" t="s">
        <v>67</v>
      </c>
      <c r="C135" s="53">
        <v>5488</v>
      </c>
      <c r="D135" s="47"/>
    </row>
    <row r="136" spans="1:4" ht="12.75" customHeight="1">
      <c r="A136" s="48"/>
      <c r="B136" s="52" t="s">
        <v>126</v>
      </c>
      <c r="C136" s="53">
        <v>2211</v>
      </c>
      <c r="D136" s="47"/>
    </row>
    <row r="137" spans="1:4" ht="12.75" customHeight="1">
      <c r="A137" s="48">
        <v>1351</v>
      </c>
      <c r="B137" s="44" t="s">
        <v>71</v>
      </c>
      <c r="C137" s="51">
        <f>SUM(C138:C140)</f>
        <v>850</v>
      </c>
      <c r="D137" s="47"/>
    </row>
    <row r="138" spans="1:4" ht="12.75" customHeight="1">
      <c r="A138" s="48"/>
      <c r="B138" s="52" t="s">
        <v>26</v>
      </c>
      <c r="C138" s="53">
        <v>1</v>
      </c>
      <c r="D138" s="47"/>
    </row>
    <row r="139" spans="1:4" ht="12.75" customHeight="1">
      <c r="A139" s="48"/>
      <c r="B139" s="52" t="s">
        <v>72</v>
      </c>
      <c r="C139" s="53">
        <v>13</v>
      </c>
      <c r="D139" s="47"/>
    </row>
    <row r="140" spans="1:4" ht="12.75" customHeight="1">
      <c r="A140" s="48"/>
      <c r="B140" s="52" t="s">
        <v>67</v>
      </c>
      <c r="C140" s="53">
        <v>836</v>
      </c>
      <c r="D140" s="47"/>
    </row>
    <row r="141" spans="1:4" ht="12.75" customHeight="1">
      <c r="A141" s="48">
        <v>1382</v>
      </c>
      <c r="B141" s="44" t="s">
        <v>73</v>
      </c>
      <c r="C141" s="51">
        <f>SUM(C142:C148)</f>
        <v>3583</v>
      </c>
      <c r="D141" s="47"/>
    </row>
    <row r="142" spans="1:4" ht="12.75" customHeight="1">
      <c r="A142" s="48"/>
      <c r="B142" s="52" t="s">
        <v>18</v>
      </c>
      <c r="C142" s="53">
        <v>100</v>
      </c>
      <c r="D142" s="47"/>
    </row>
    <row r="143" spans="1:4" ht="12.75" customHeight="1">
      <c r="A143" s="48"/>
      <c r="B143" s="52" t="s">
        <v>21</v>
      </c>
      <c r="C143" s="53">
        <v>100</v>
      </c>
      <c r="D143" s="47"/>
    </row>
    <row r="144" spans="1:4" ht="12.75" customHeight="1">
      <c r="A144" s="48"/>
      <c r="B144" s="52" t="s">
        <v>23</v>
      </c>
      <c r="C144" s="53">
        <v>240</v>
      </c>
      <c r="D144" s="47"/>
    </row>
    <row r="145" spans="1:4" ht="12.75" customHeight="1">
      <c r="A145" s="48"/>
      <c r="B145" s="52" t="s">
        <v>24</v>
      </c>
      <c r="C145" s="53">
        <v>40</v>
      </c>
      <c r="D145" s="47"/>
    </row>
    <row r="146" spans="1:4" ht="12.75" customHeight="1">
      <c r="A146" s="48"/>
      <c r="B146" s="52" t="s">
        <v>25</v>
      </c>
      <c r="C146" s="53">
        <v>60</v>
      </c>
      <c r="D146" s="47"/>
    </row>
    <row r="147" spans="1:4" ht="12.75" customHeight="1">
      <c r="A147" s="48"/>
      <c r="B147" s="52" t="s">
        <v>27</v>
      </c>
      <c r="C147" s="53">
        <v>300</v>
      </c>
      <c r="D147" s="47"/>
    </row>
    <row r="148" spans="1:4" ht="12.75" customHeight="1">
      <c r="A148" s="48"/>
      <c r="B148" s="52" t="s">
        <v>67</v>
      </c>
      <c r="C148" s="53">
        <v>2743</v>
      </c>
      <c r="D148" s="47"/>
    </row>
    <row r="149" spans="1:4" ht="12.75" customHeight="1">
      <c r="A149" s="48">
        <v>1383</v>
      </c>
      <c r="B149" s="52" t="s">
        <v>121</v>
      </c>
      <c r="C149" s="51">
        <f>SUM(C150)</f>
        <v>30</v>
      </c>
      <c r="D149" s="47"/>
    </row>
    <row r="150" spans="1:4" ht="12.75" customHeight="1">
      <c r="A150" s="48"/>
      <c r="B150" s="52" t="s">
        <v>21</v>
      </c>
      <c r="C150" s="53">
        <v>30</v>
      </c>
      <c r="D150" s="47"/>
    </row>
    <row r="151" spans="1:4" ht="12.75" customHeight="1">
      <c r="A151" s="43" t="s">
        <v>74</v>
      </c>
      <c r="B151" s="44"/>
      <c r="C151" s="51">
        <f>SUM(C102+C103+C104+C105+C106+C107+C108+C109+C110+C111+C112+C113+C114+C117+C118+C119+C120+C121+C122+C123+C124+C125+C126+C127+C128+C131+C133+C137+C141+C149+C115+C116)</f>
        <v>-19690</v>
      </c>
      <c r="D151" s="47"/>
    </row>
    <row r="152" spans="1:4" ht="12.75" customHeight="1">
      <c r="A152" s="43"/>
      <c r="B152" s="44"/>
      <c r="C152" s="51"/>
      <c r="D152" s="47"/>
    </row>
    <row r="153" spans="1:4" ht="12.75" customHeight="1">
      <c r="A153" s="43" t="s">
        <v>75</v>
      </c>
      <c r="B153" s="44"/>
      <c r="C153" s="50"/>
      <c r="D153" s="47"/>
    </row>
    <row r="154" spans="1:4" ht="12.75" customHeight="1">
      <c r="A154" s="17">
        <v>1801</v>
      </c>
      <c r="B154" s="44" t="s">
        <v>76</v>
      </c>
      <c r="C154" s="50"/>
      <c r="D154" s="47">
        <v>15000</v>
      </c>
    </row>
    <row r="155" spans="1:4" ht="12.75" customHeight="1">
      <c r="A155" s="43" t="s">
        <v>77</v>
      </c>
      <c r="B155" s="44"/>
      <c r="C155" s="50"/>
      <c r="D155" s="56">
        <f>SUM(D154:D154)</f>
        <v>15000</v>
      </c>
    </row>
    <row r="156" spans="1:4" ht="12.75" customHeight="1">
      <c r="A156" s="43"/>
      <c r="B156" s="44"/>
      <c r="C156" s="50"/>
      <c r="D156" s="56"/>
    </row>
    <row r="157" spans="1:4" ht="12.75" customHeight="1">
      <c r="A157" s="43" t="s">
        <v>16</v>
      </c>
      <c r="B157" s="44"/>
      <c r="C157" s="50"/>
      <c r="D157" s="56"/>
    </row>
    <row r="158" spans="1:4" ht="12.75" customHeight="1">
      <c r="A158" s="17">
        <v>2305</v>
      </c>
      <c r="B158" s="44" t="s">
        <v>78</v>
      </c>
      <c r="C158" s="50"/>
      <c r="D158" s="47">
        <v>218</v>
      </c>
    </row>
    <row r="159" spans="1:4" ht="12.75" customHeight="1">
      <c r="A159" s="17">
        <v>2309</v>
      </c>
      <c r="B159" s="44" t="s">
        <v>79</v>
      </c>
      <c r="C159" s="50"/>
      <c r="D159" s="47">
        <v>142</v>
      </c>
    </row>
    <row r="160" spans="1:4" ht="12.75" customHeight="1">
      <c r="A160" s="17">
        <v>2315</v>
      </c>
      <c r="B160" s="44" t="s">
        <v>80</v>
      </c>
      <c r="C160" s="50"/>
      <c r="D160" s="47">
        <v>240</v>
      </c>
    </row>
    <row r="161" spans="1:4" ht="12.75" customHeight="1">
      <c r="A161" s="17">
        <v>2325</v>
      </c>
      <c r="B161" s="44" t="s">
        <v>81</v>
      </c>
      <c r="C161" s="50"/>
      <c r="D161" s="47">
        <v>40</v>
      </c>
    </row>
    <row r="162" spans="1:4" ht="12.75" customHeight="1">
      <c r="A162" s="17">
        <v>2330</v>
      </c>
      <c r="B162" s="44" t="s">
        <v>82</v>
      </c>
      <c r="C162" s="50"/>
      <c r="D162" s="47">
        <v>86</v>
      </c>
    </row>
    <row r="163" spans="1:4" ht="12.75" customHeight="1">
      <c r="A163" s="17">
        <v>2335</v>
      </c>
      <c r="B163" s="44" t="s">
        <v>83</v>
      </c>
      <c r="C163" s="50"/>
      <c r="D163" s="47">
        <v>1</v>
      </c>
    </row>
    <row r="164" spans="1:4" ht="12.75" customHeight="1">
      <c r="A164" s="17">
        <v>2345</v>
      </c>
      <c r="B164" s="44" t="s">
        <v>84</v>
      </c>
      <c r="C164" s="50"/>
      <c r="D164" s="47">
        <v>300</v>
      </c>
    </row>
    <row r="165" spans="1:4" ht="12.75" customHeight="1">
      <c r="A165" s="17">
        <v>2360</v>
      </c>
      <c r="B165" s="44" t="s">
        <v>85</v>
      </c>
      <c r="C165" s="50"/>
      <c r="D165" s="47">
        <v>13</v>
      </c>
    </row>
    <row r="166" spans="1:4" ht="12.75" customHeight="1">
      <c r="A166" s="17">
        <v>2795</v>
      </c>
      <c r="B166" s="55" t="s">
        <v>125</v>
      </c>
      <c r="C166" s="50"/>
      <c r="D166" s="56">
        <f>SUM(D167:D167)</f>
        <v>17047</v>
      </c>
    </row>
    <row r="167" spans="1:4" ht="12.75" customHeight="1">
      <c r="A167" s="17"/>
      <c r="B167" s="44" t="s">
        <v>154</v>
      </c>
      <c r="C167" s="50"/>
      <c r="D167" s="47">
        <v>17047</v>
      </c>
    </row>
    <row r="168" spans="1:4" ht="12.75" customHeight="1">
      <c r="A168" s="17">
        <v>2875</v>
      </c>
      <c r="B168" s="44" t="s">
        <v>86</v>
      </c>
      <c r="C168" s="50"/>
      <c r="D168" s="56">
        <f>SUM(D169:D170)</f>
        <v>0</v>
      </c>
    </row>
    <row r="169" spans="1:4" ht="12.75" customHeight="1">
      <c r="A169" s="17"/>
      <c r="B169" s="52" t="s">
        <v>52</v>
      </c>
      <c r="C169" s="53"/>
      <c r="D169" s="54">
        <v>-193</v>
      </c>
    </row>
    <row r="170" spans="1:4" ht="12.75" customHeight="1">
      <c r="A170" s="17"/>
      <c r="B170" s="52" t="s">
        <v>87</v>
      </c>
      <c r="C170" s="53"/>
      <c r="D170" s="54">
        <v>193</v>
      </c>
    </row>
    <row r="171" spans="1:4" ht="12.75" customHeight="1">
      <c r="A171" s="17">
        <v>2985</v>
      </c>
      <c r="B171" s="44" t="s">
        <v>32</v>
      </c>
      <c r="C171" s="50"/>
      <c r="D171" s="56">
        <f>SUM(D172:D173)</f>
        <v>4585</v>
      </c>
    </row>
    <row r="172" spans="1:4" ht="12.75" customHeight="1">
      <c r="A172" s="17"/>
      <c r="B172" s="44" t="s">
        <v>52</v>
      </c>
      <c r="C172" s="50"/>
      <c r="D172" s="54">
        <v>2211</v>
      </c>
    </row>
    <row r="173" spans="1:4" ht="12.75" customHeight="1">
      <c r="A173" s="17"/>
      <c r="B173" s="44" t="s">
        <v>90</v>
      </c>
      <c r="C173" s="50"/>
      <c r="D173" s="54">
        <v>2374</v>
      </c>
    </row>
    <row r="174" spans="1:4" ht="12.75" customHeight="1">
      <c r="A174" s="43" t="s">
        <v>160</v>
      </c>
      <c r="B174" s="44"/>
      <c r="C174" s="50"/>
      <c r="D174" s="56">
        <f>SUM(D158+D159+D160+D161+D162+D163+D164+D165+D166+D168+D171)</f>
        <v>22672</v>
      </c>
    </row>
    <row r="175" spans="1:4" ht="12.75" customHeight="1">
      <c r="A175" s="43"/>
      <c r="B175" s="44"/>
      <c r="C175" s="50"/>
      <c r="D175" s="56"/>
    </row>
    <row r="176" spans="1:4" ht="12.75" customHeight="1">
      <c r="A176" s="43"/>
      <c r="B176" s="44"/>
      <c r="C176" s="50"/>
      <c r="D176" s="56"/>
    </row>
    <row r="177" spans="1:4" ht="12.75" customHeight="1">
      <c r="A177" s="43" t="s">
        <v>88</v>
      </c>
      <c r="B177" s="55"/>
      <c r="C177" s="50"/>
      <c r="D177" s="56"/>
    </row>
    <row r="178" spans="1:4" ht="12.75" customHeight="1">
      <c r="A178" s="17">
        <v>3011</v>
      </c>
      <c r="B178" s="44" t="s">
        <v>89</v>
      </c>
      <c r="C178" s="50"/>
      <c r="D178" s="56">
        <f>SUM(D179:D180)</f>
        <v>0</v>
      </c>
    </row>
    <row r="179" spans="1:4" ht="12.75" customHeight="1">
      <c r="A179" s="43"/>
      <c r="B179" s="44" t="s">
        <v>90</v>
      </c>
      <c r="C179" s="50"/>
      <c r="D179" s="47">
        <v>-200</v>
      </c>
    </row>
    <row r="180" spans="1:4" ht="12.75" customHeight="1">
      <c r="A180" s="43"/>
      <c r="B180" s="44" t="s">
        <v>53</v>
      </c>
      <c r="C180" s="50"/>
      <c r="D180" s="47">
        <v>200</v>
      </c>
    </row>
    <row r="181" spans="1:4" ht="12.75" customHeight="1">
      <c r="A181" s="17">
        <v>3021</v>
      </c>
      <c r="B181" s="55" t="s">
        <v>91</v>
      </c>
      <c r="C181" s="50"/>
      <c r="D181" s="56">
        <f>SUM(D182:D183)</f>
        <v>0</v>
      </c>
    </row>
    <row r="182" spans="1:4" ht="12.75" customHeight="1">
      <c r="A182" s="43"/>
      <c r="B182" s="44" t="s">
        <v>90</v>
      </c>
      <c r="C182" s="50"/>
      <c r="D182" s="47">
        <v>-7000</v>
      </c>
    </row>
    <row r="183" spans="1:4" ht="12.75" customHeight="1">
      <c r="A183" s="43"/>
      <c r="B183" s="44" t="s">
        <v>53</v>
      </c>
      <c r="C183" s="50"/>
      <c r="D183" s="47">
        <v>7000</v>
      </c>
    </row>
    <row r="184" spans="1:4" ht="12.75" customHeight="1">
      <c r="A184" s="43" t="s">
        <v>92</v>
      </c>
      <c r="B184" s="44"/>
      <c r="C184" s="50"/>
      <c r="D184" s="56">
        <f>SUM(D178+D181)</f>
        <v>0</v>
      </c>
    </row>
    <row r="185" spans="1:4" ht="12.75" customHeight="1">
      <c r="A185" s="43"/>
      <c r="B185" s="44"/>
      <c r="C185" s="50"/>
      <c r="D185" s="56"/>
    </row>
    <row r="186" spans="1:4" ht="12" customHeight="1">
      <c r="A186" s="43" t="s">
        <v>93</v>
      </c>
      <c r="B186" s="55"/>
      <c r="C186" s="51"/>
      <c r="D186" s="47"/>
    </row>
    <row r="187" spans="1:4" ht="12.75" customHeight="1">
      <c r="A187" s="48">
        <v>3030</v>
      </c>
      <c r="B187" s="44" t="s">
        <v>94</v>
      </c>
      <c r="C187" s="50"/>
      <c r="D187" s="56"/>
    </row>
    <row r="188" spans="1:4" ht="12.75" customHeight="1">
      <c r="A188" s="48"/>
      <c r="B188" s="52" t="s">
        <v>19</v>
      </c>
      <c r="C188" s="53"/>
      <c r="D188" s="54">
        <v>-1266</v>
      </c>
    </row>
    <row r="189" spans="1:4" ht="12.75" customHeight="1">
      <c r="A189" s="48"/>
      <c r="B189" s="52" t="s">
        <v>119</v>
      </c>
      <c r="C189" s="53"/>
      <c r="D189" s="54">
        <v>-341</v>
      </c>
    </row>
    <row r="190" spans="1:4" ht="12.75" customHeight="1">
      <c r="A190" s="48"/>
      <c r="B190" s="52" t="s">
        <v>52</v>
      </c>
      <c r="C190" s="53"/>
      <c r="D190" s="54">
        <v>-7227</v>
      </c>
    </row>
    <row r="191" spans="1:4" ht="12.75" customHeight="1">
      <c r="A191" s="48"/>
      <c r="B191" s="52" t="s">
        <v>53</v>
      </c>
      <c r="C191" s="53"/>
      <c r="D191" s="54">
        <v>-2135</v>
      </c>
    </row>
    <row r="192" spans="1:4" ht="12.75" customHeight="1">
      <c r="A192" s="48"/>
      <c r="B192" s="52" t="s">
        <v>90</v>
      </c>
      <c r="C192" s="53"/>
      <c r="D192" s="54">
        <v>-10265</v>
      </c>
    </row>
    <row r="193" spans="1:4" ht="12.75" customHeight="1">
      <c r="A193" s="43" t="s">
        <v>95</v>
      </c>
      <c r="B193" s="44"/>
      <c r="C193" s="50"/>
      <c r="D193" s="56">
        <f>SUM(D188:D192)</f>
        <v>-21234</v>
      </c>
    </row>
    <row r="194" spans="1:4" ht="12.75" customHeight="1">
      <c r="A194" s="43"/>
      <c r="B194" s="44"/>
      <c r="C194" s="50"/>
      <c r="D194" s="56"/>
    </row>
    <row r="195" spans="1:4" ht="12.75" customHeight="1">
      <c r="A195" s="57" t="s">
        <v>96</v>
      </c>
      <c r="B195" s="44"/>
      <c r="C195" s="50"/>
      <c r="D195" s="47"/>
    </row>
    <row r="196" spans="1:4" ht="12.75" customHeight="1">
      <c r="A196" s="48">
        <v>3114</v>
      </c>
      <c r="B196" s="44" t="s">
        <v>150</v>
      </c>
      <c r="C196" s="50"/>
      <c r="D196" s="56">
        <f>SUM(D197)</f>
        <v>16000</v>
      </c>
    </row>
    <row r="197" spans="1:4" ht="12.75" customHeight="1">
      <c r="A197" s="57"/>
      <c r="B197" s="44" t="s">
        <v>52</v>
      </c>
      <c r="C197" s="50"/>
      <c r="D197" s="47">
        <v>16000</v>
      </c>
    </row>
    <row r="198" spans="1:4" ht="12.75">
      <c r="A198" s="48">
        <v>3141</v>
      </c>
      <c r="B198" s="44" t="s">
        <v>136</v>
      </c>
      <c r="C198" s="50"/>
      <c r="D198" s="56">
        <f>SUM(D199:D201)</f>
        <v>0</v>
      </c>
    </row>
    <row r="199" spans="1:4" ht="12.75">
      <c r="A199" s="48"/>
      <c r="B199" s="44" t="s">
        <v>52</v>
      </c>
      <c r="C199" s="50"/>
      <c r="D199" s="47">
        <v>3</v>
      </c>
    </row>
    <row r="200" spans="1:4" ht="12.75">
      <c r="A200" s="48"/>
      <c r="B200" s="44" t="s">
        <v>137</v>
      </c>
      <c r="C200" s="50"/>
      <c r="D200" s="47">
        <v>-87</v>
      </c>
    </row>
    <row r="201" spans="1:4" ht="12.75">
      <c r="A201" s="48"/>
      <c r="B201" s="44" t="s">
        <v>98</v>
      </c>
      <c r="C201" s="50"/>
      <c r="D201" s="47">
        <v>84</v>
      </c>
    </row>
    <row r="202" spans="1:4" ht="12.75">
      <c r="A202" s="48">
        <v>3142</v>
      </c>
      <c r="B202" s="44" t="s">
        <v>99</v>
      </c>
      <c r="C202" s="50"/>
      <c r="D202" s="56">
        <f>SUM(D203:D206)</f>
        <v>2589</v>
      </c>
    </row>
    <row r="203" spans="1:4" ht="12.75">
      <c r="A203" s="48"/>
      <c r="B203" s="44" t="s">
        <v>19</v>
      </c>
      <c r="C203" s="50"/>
      <c r="D203" s="47">
        <v>787</v>
      </c>
    </row>
    <row r="204" spans="1:4" ht="12.75">
      <c r="A204" s="48"/>
      <c r="B204" s="44" t="s">
        <v>51</v>
      </c>
      <c r="C204" s="50"/>
      <c r="D204" s="47">
        <v>213</v>
      </c>
    </row>
    <row r="205" spans="1:4" ht="12.75">
      <c r="A205" s="48"/>
      <c r="B205" s="44" t="s">
        <v>52</v>
      </c>
      <c r="C205" s="50"/>
      <c r="D205" s="47">
        <v>453</v>
      </c>
    </row>
    <row r="206" spans="1:4" ht="12.75">
      <c r="A206" s="48"/>
      <c r="B206" s="44" t="s">
        <v>97</v>
      </c>
      <c r="C206" s="50"/>
      <c r="D206" s="47">
        <v>1136</v>
      </c>
    </row>
    <row r="207" spans="1:4" ht="12.75">
      <c r="A207" s="48">
        <v>3143</v>
      </c>
      <c r="B207" s="44" t="s">
        <v>100</v>
      </c>
      <c r="C207" s="50"/>
      <c r="D207" s="56">
        <f>SUM(D208:D210)</f>
        <v>1000</v>
      </c>
    </row>
    <row r="208" spans="1:4" ht="12.75">
      <c r="A208" s="48"/>
      <c r="B208" s="44" t="s">
        <v>51</v>
      </c>
      <c r="C208" s="50"/>
      <c r="D208" s="47">
        <v>50</v>
      </c>
    </row>
    <row r="209" spans="1:4" ht="12.75">
      <c r="A209" s="48"/>
      <c r="B209" s="44" t="s">
        <v>52</v>
      </c>
      <c r="C209" s="50"/>
      <c r="D209" s="47">
        <v>-50</v>
      </c>
    </row>
    <row r="210" spans="1:4" ht="12.75">
      <c r="A210" s="48"/>
      <c r="B210" s="44" t="s">
        <v>161</v>
      </c>
      <c r="C210" s="50"/>
      <c r="D210" s="47">
        <v>1000</v>
      </c>
    </row>
    <row r="211" spans="1:4" ht="12.75">
      <c r="A211" s="48">
        <v>3201</v>
      </c>
      <c r="B211" s="44" t="s">
        <v>101</v>
      </c>
      <c r="C211" s="50"/>
      <c r="D211" s="56">
        <f>SUM(D212:D214)</f>
        <v>0</v>
      </c>
    </row>
    <row r="212" spans="1:4" ht="12.75">
      <c r="A212" s="48"/>
      <c r="B212" s="44" t="s">
        <v>19</v>
      </c>
      <c r="C212" s="50"/>
      <c r="D212" s="47">
        <v>-3240</v>
      </c>
    </row>
    <row r="213" spans="1:4" ht="12.75">
      <c r="A213" s="48"/>
      <c r="B213" s="44" t="s">
        <v>52</v>
      </c>
      <c r="C213" s="50"/>
      <c r="D213" s="47">
        <v>3155</v>
      </c>
    </row>
    <row r="214" spans="1:4" ht="12.75">
      <c r="A214" s="48"/>
      <c r="B214" s="44" t="s">
        <v>98</v>
      </c>
      <c r="C214" s="50"/>
      <c r="D214" s="47">
        <v>85</v>
      </c>
    </row>
    <row r="215" spans="1:4" ht="12.75">
      <c r="A215" s="48">
        <v>3205</v>
      </c>
      <c r="B215" s="55" t="s">
        <v>102</v>
      </c>
      <c r="C215" s="50"/>
      <c r="D215" s="56">
        <f>SUM(D216:D216)</f>
        <v>150</v>
      </c>
    </row>
    <row r="216" spans="1:4" ht="12.75">
      <c r="A216" s="48"/>
      <c r="B216" s="44" t="s">
        <v>52</v>
      </c>
      <c r="C216" s="50"/>
      <c r="D216" s="47">
        <v>150</v>
      </c>
    </row>
    <row r="217" spans="1:4" ht="12.75">
      <c r="A217" s="48">
        <v>3209</v>
      </c>
      <c r="B217" s="44" t="s">
        <v>138</v>
      </c>
      <c r="C217" s="50"/>
      <c r="D217" s="56">
        <f>SUM(D218:D221)</f>
        <v>1000</v>
      </c>
    </row>
    <row r="218" spans="1:4" ht="12.75">
      <c r="A218" s="48"/>
      <c r="B218" s="44" t="s">
        <v>51</v>
      </c>
      <c r="C218" s="50"/>
      <c r="D218" s="47">
        <v>21</v>
      </c>
    </row>
    <row r="219" spans="1:4" ht="12.75">
      <c r="A219" s="48"/>
      <c r="B219" s="44" t="s">
        <v>52</v>
      </c>
      <c r="C219" s="50"/>
      <c r="D219" s="47">
        <v>-521</v>
      </c>
    </row>
    <row r="220" spans="1:4" ht="12.75">
      <c r="A220" s="48"/>
      <c r="B220" s="44" t="s">
        <v>97</v>
      </c>
      <c r="C220" s="50"/>
      <c r="D220" s="47">
        <v>1000</v>
      </c>
    </row>
    <row r="221" spans="1:4" ht="12.75">
      <c r="A221" s="48"/>
      <c r="B221" s="44" t="s">
        <v>139</v>
      </c>
      <c r="C221" s="50"/>
      <c r="D221" s="47">
        <v>500</v>
      </c>
    </row>
    <row r="222" spans="1:4" ht="12.75">
      <c r="A222" s="48">
        <v>3212</v>
      </c>
      <c r="B222" s="44" t="s">
        <v>140</v>
      </c>
      <c r="C222" s="50"/>
      <c r="D222" s="56">
        <f>SUM(D223:D225)</f>
        <v>0</v>
      </c>
    </row>
    <row r="223" spans="1:4" ht="12.75">
      <c r="A223" s="48"/>
      <c r="B223" s="44" t="s">
        <v>19</v>
      </c>
      <c r="C223" s="50"/>
      <c r="D223" s="47">
        <v>50</v>
      </c>
    </row>
    <row r="224" spans="1:4" ht="12.75">
      <c r="A224" s="48"/>
      <c r="B224" s="44" t="s">
        <v>51</v>
      </c>
      <c r="C224" s="50"/>
      <c r="D224" s="47">
        <v>12</v>
      </c>
    </row>
    <row r="225" spans="1:4" ht="12.75">
      <c r="A225" s="48"/>
      <c r="B225" s="44" t="s">
        <v>52</v>
      </c>
      <c r="C225" s="50"/>
      <c r="D225" s="47">
        <v>-62</v>
      </c>
    </row>
    <row r="226" spans="1:4" ht="12.75">
      <c r="A226" s="48">
        <v>3213</v>
      </c>
      <c r="B226" s="44" t="s">
        <v>164</v>
      </c>
      <c r="C226" s="50"/>
      <c r="D226" s="56">
        <f>SUM(D227:D227)</f>
        <v>30000</v>
      </c>
    </row>
    <row r="227" spans="1:4" ht="12.75">
      <c r="A227" s="48"/>
      <c r="B227" s="44" t="s">
        <v>52</v>
      </c>
      <c r="C227" s="50"/>
      <c r="D227" s="47">
        <v>30000</v>
      </c>
    </row>
    <row r="228" spans="1:4" ht="12.75">
      <c r="A228" s="48">
        <v>3214</v>
      </c>
      <c r="B228" s="44" t="s">
        <v>141</v>
      </c>
      <c r="C228" s="50"/>
      <c r="D228" s="56">
        <f>SUM(D229:D230)</f>
        <v>0</v>
      </c>
    </row>
    <row r="229" spans="1:4" ht="12.75">
      <c r="A229" s="48"/>
      <c r="B229" s="44" t="s">
        <v>53</v>
      </c>
      <c r="C229" s="50"/>
      <c r="D229" s="47">
        <v>129276</v>
      </c>
    </row>
    <row r="230" spans="1:4" ht="12.75">
      <c r="A230" s="48"/>
      <c r="B230" s="44" t="s">
        <v>90</v>
      </c>
      <c r="C230" s="50"/>
      <c r="D230" s="47">
        <v>-129276</v>
      </c>
    </row>
    <row r="231" spans="1:4" ht="12.75">
      <c r="A231" s="48"/>
      <c r="B231" s="44"/>
      <c r="C231" s="50"/>
      <c r="D231" s="47"/>
    </row>
    <row r="232" spans="1:4" ht="12.75">
      <c r="A232" s="48"/>
      <c r="B232" s="44"/>
      <c r="C232" s="50"/>
      <c r="D232" s="47"/>
    </row>
    <row r="233" spans="1:4" ht="12.75">
      <c r="A233" s="48"/>
      <c r="B233" s="44"/>
      <c r="C233" s="50"/>
      <c r="D233" s="47"/>
    </row>
    <row r="234" spans="1:4" ht="12.75">
      <c r="A234" s="48"/>
      <c r="B234" s="44"/>
      <c r="C234" s="50"/>
      <c r="D234" s="47"/>
    </row>
    <row r="235" spans="1:4" ht="12.75">
      <c r="A235" s="48"/>
      <c r="B235" s="44"/>
      <c r="C235" s="50"/>
      <c r="D235" s="47"/>
    </row>
    <row r="236" spans="1:4" ht="12.75">
      <c r="A236" s="48">
        <v>3222</v>
      </c>
      <c r="B236" s="55" t="s">
        <v>133</v>
      </c>
      <c r="C236" s="50"/>
      <c r="D236" s="56">
        <f>SUM(D237:D241)</f>
        <v>63371</v>
      </c>
    </row>
    <row r="237" spans="1:4" ht="12.75">
      <c r="A237" s="48"/>
      <c r="B237" s="44" t="s">
        <v>19</v>
      </c>
      <c r="C237" s="50"/>
      <c r="D237" s="47">
        <v>29751</v>
      </c>
    </row>
    <row r="238" spans="1:4" ht="12.75">
      <c r="A238" s="48"/>
      <c r="B238" s="44" t="s">
        <v>51</v>
      </c>
      <c r="C238" s="50"/>
      <c r="D238" s="47">
        <v>11552</v>
      </c>
    </row>
    <row r="239" spans="1:4" ht="12.75">
      <c r="A239" s="48"/>
      <c r="B239" s="44" t="s">
        <v>52</v>
      </c>
      <c r="C239" s="50"/>
      <c r="D239" s="47">
        <v>-20938</v>
      </c>
    </row>
    <row r="240" spans="1:4" ht="12.75">
      <c r="A240" s="48"/>
      <c r="B240" s="44" t="s">
        <v>53</v>
      </c>
      <c r="C240" s="50"/>
      <c r="D240" s="47">
        <v>32101</v>
      </c>
    </row>
    <row r="241" spans="1:4" ht="12.75">
      <c r="A241" s="48"/>
      <c r="B241" s="44" t="s">
        <v>90</v>
      </c>
      <c r="C241" s="50"/>
      <c r="D241" s="47">
        <v>10905</v>
      </c>
    </row>
    <row r="242" spans="1:4" ht="12.75">
      <c r="A242" s="48">
        <v>3301</v>
      </c>
      <c r="B242" s="55" t="s">
        <v>103</v>
      </c>
      <c r="C242" s="50"/>
      <c r="D242" s="56">
        <f>SUM(D243:D244)</f>
        <v>-453</v>
      </c>
    </row>
    <row r="243" spans="1:4" ht="12.75">
      <c r="A243" s="48"/>
      <c r="B243" s="44" t="s">
        <v>51</v>
      </c>
      <c r="C243" s="50"/>
      <c r="D243" s="47">
        <v>41</v>
      </c>
    </row>
    <row r="244" spans="1:4" ht="12.75">
      <c r="A244" s="48"/>
      <c r="B244" s="44" t="s">
        <v>52</v>
      </c>
      <c r="C244" s="50"/>
      <c r="D244" s="47">
        <v>-494</v>
      </c>
    </row>
    <row r="245" spans="1:4" ht="12.75">
      <c r="A245" s="48">
        <v>3303</v>
      </c>
      <c r="B245" s="44" t="s">
        <v>142</v>
      </c>
      <c r="C245" s="50"/>
      <c r="D245" s="56">
        <f>SUM(D246:D247)</f>
        <v>0</v>
      </c>
    </row>
    <row r="246" spans="1:4" ht="12.75">
      <c r="A246" s="48"/>
      <c r="B246" s="44" t="s">
        <v>52</v>
      </c>
      <c r="C246" s="50"/>
      <c r="D246" s="47">
        <v>100</v>
      </c>
    </row>
    <row r="247" spans="1:4" ht="12.75">
      <c r="A247" s="48"/>
      <c r="B247" s="44" t="s">
        <v>98</v>
      </c>
      <c r="C247" s="50"/>
      <c r="D247" s="47">
        <v>-100</v>
      </c>
    </row>
    <row r="248" spans="1:4" ht="12.75">
      <c r="A248" s="48">
        <v>3308</v>
      </c>
      <c r="B248" s="44" t="s">
        <v>143</v>
      </c>
      <c r="C248" s="50"/>
      <c r="D248" s="56">
        <f>SUM(D249:D250)</f>
        <v>0</v>
      </c>
    </row>
    <row r="249" spans="1:4" ht="12.75">
      <c r="A249" s="48"/>
      <c r="B249" s="44" t="s">
        <v>52</v>
      </c>
      <c r="C249" s="50"/>
      <c r="D249" s="47">
        <v>155</v>
      </c>
    </row>
    <row r="250" spans="1:4" ht="12.75">
      <c r="A250" s="48"/>
      <c r="B250" s="44" t="s">
        <v>98</v>
      </c>
      <c r="C250" s="50"/>
      <c r="D250" s="47">
        <v>-155</v>
      </c>
    </row>
    <row r="251" spans="1:4" ht="12.75">
      <c r="A251" s="48">
        <v>3314</v>
      </c>
      <c r="B251" s="55" t="s">
        <v>144</v>
      </c>
      <c r="C251" s="50"/>
      <c r="D251" s="56">
        <f>SUM(D252:D253)</f>
        <v>0</v>
      </c>
    </row>
    <row r="252" spans="1:4" ht="12.75">
      <c r="A252" s="48"/>
      <c r="B252" s="44" t="s">
        <v>52</v>
      </c>
      <c r="C252" s="50"/>
      <c r="D252" s="47">
        <v>40</v>
      </c>
    </row>
    <row r="253" spans="1:4" ht="12.75">
      <c r="A253" s="48"/>
      <c r="B253" s="44" t="s">
        <v>98</v>
      </c>
      <c r="C253" s="50"/>
      <c r="D253" s="47">
        <v>-40</v>
      </c>
    </row>
    <row r="254" spans="1:4" ht="12.75">
      <c r="A254" s="48">
        <v>3315</v>
      </c>
      <c r="B254" s="44" t="s">
        <v>42</v>
      </c>
      <c r="C254" s="50"/>
      <c r="D254" s="56">
        <f>SUM(D255:D256)</f>
        <v>0</v>
      </c>
    </row>
    <row r="255" spans="1:4" ht="12.75">
      <c r="A255" s="48"/>
      <c r="B255" s="44" t="s">
        <v>52</v>
      </c>
      <c r="C255" s="50"/>
      <c r="D255" s="47">
        <v>569</v>
      </c>
    </row>
    <row r="256" spans="1:4" ht="12.75">
      <c r="A256" s="48"/>
      <c r="B256" s="44" t="s">
        <v>98</v>
      </c>
      <c r="C256" s="50"/>
      <c r="D256" s="47">
        <v>-569</v>
      </c>
    </row>
    <row r="257" spans="1:4" ht="12.75">
      <c r="A257" s="48">
        <v>3323</v>
      </c>
      <c r="B257" s="44" t="s">
        <v>145</v>
      </c>
      <c r="C257" s="50"/>
      <c r="D257" s="56">
        <f>SUM(D258:D259)</f>
        <v>0</v>
      </c>
    </row>
    <row r="258" spans="1:4" ht="12.75">
      <c r="A258" s="48"/>
      <c r="B258" s="44" t="s">
        <v>52</v>
      </c>
      <c r="C258" s="50"/>
      <c r="D258" s="47">
        <v>50</v>
      </c>
    </row>
    <row r="259" spans="1:4" ht="12.75">
      <c r="A259" s="48"/>
      <c r="B259" s="44" t="s">
        <v>98</v>
      </c>
      <c r="C259" s="50"/>
      <c r="D259" s="47">
        <v>-50</v>
      </c>
    </row>
    <row r="260" spans="1:4" ht="12.75">
      <c r="A260" s="48">
        <v>3354</v>
      </c>
      <c r="B260" s="44" t="s">
        <v>146</v>
      </c>
      <c r="C260" s="50"/>
      <c r="D260" s="56">
        <f>SUM(D261:D262)</f>
        <v>-1000</v>
      </c>
    </row>
    <row r="261" spans="1:4" ht="12.75">
      <c r="A261" s="48"/>
      <c r="B261" s="44" t="s">
        <v>147</v>
      </c>
      <c r="C261" s="50"/>
      <c r="D261" s="47">
        <v>125</v>
      </c>
    </row>
    <row r="262" spans="1:4" ht="12.75">
      <c r="A262" s="48"/>
      <c r="B262" s="44" t="s">
        <v>98</v>
      </c>
      <c r="C262" s="50"/>
      <c r="D262" s="47">
        <v>-1125</v>
      </c>
    </row>
    <row r="263" spans="1:4" ht="12.75">
      <c r="A263" s="48">
        <v>3357</v>
      </c>
      <c r="B263" s="44" t="s">
        <v>148</v>
      </c>
      <c r="C263" s="50"/>
      <c r="D263" s="56">
        <f>SUM(D264:D265)</f>
        <v>0</v>
      </c>
    </row>
    <row r="264" spans="1:4" ht="12.75">
      <c r="A264" s="48"/>
      <c r="B264" s="44" t="s">
        <v>51</v>
      </c>
      <c r="C264" s="50"/>
      <c r="D264" s="47">
        <v>50</v>
      </c>
    </row>
    <row r="265" spans="1:4" ht="12.75">
      <c r="A265" s="48"/>
      <c r="B265" s="44" t="s">
        <v>52</v>
      </c>
      <c r="C265" s="50"/>
      <c r="D265" s="47">
        <v>-50</v>
      </c>
    </row>
    <row r="266" spans="1:4" ht="12.75">
      <c r="A266" s="48">
        <v>3413</v>
      </c>
      <c r="B266" s="44" t="s">
        <v>104</v>
      </c>
      <c r="C266" s="50"/>
      <c r="D266" s="56">
        <f>SUM(D267:D268)</f>
        <v>0</v>
      </c>
    </row>
    <row r="267" spans="1:4" ht="12.75">
      <c r="A267" s="48"/>
      <c r="B267" s="44" t="s">
        <v>52</v>
      </c>
      <c r="C267" s="50"/>
      <c r="D267" s="47">
        <v>-4340</v>
      </c>
    </row>
    <row r="268" spans="1:4" ht="12.75">
      <c r="A268" s="48"/>
      <c r="B268" s="44" t="s">
        <v>97</v>
      </c>
      <c r="C268" s="50"/>
      <c r="D268" s="47">
        <v>4340</v>
      </c>
    </row>
    <row r="269" spans="1:4" ht="12.75">
      <c r="A269" s="48">
        <v>3422</v>
      </c>
      <c r="B269" s="44" t="s">
        <v>105</v>
      </c>
      <c r="C269" s="50"/>
      <c r="D269" s="56">
        <f>SUM(D270)</f>
        <v>500</v>
      </c>
    </row>
    <row r="270" spans="1:4" ht="12.75">
      <c r="A270" s="48"/>
      <c r="B270" s="44" t="s">
        <v>52</v>
      </c>
      <c r="C270" s="50"/>
      <c r="D270" s="47">
        <v>500</v>
      </c>
    </row>
    <row r="271" spans="1:4" ht="12.75">
      <c r="A271" s="48">
        <v>3423</v>
      </c>
      <c r="B271" s="44" t="s">
        <v>106</v>
      </c>
      <c r="C271" s="50"/>
      <c r="D271" s="56">
        <f>SUM(D272:D273)</f>
        <v>0</v>
      </c>
    </row>
    <row r="272" spans="1:4" ht="12.75">
      <c r="A272" s="48"/>
      <c r="B272" s="44" t="s">
        <v>19</v>
      </c>
      <c r="C272" s="50"/>
      <c r="D272" s="47">
        <v>69</v>
      </c>
    </row>
    <row r="273" spans="1:4" ht="12.75">
      <c r="A273" s="48"/>
      <c r="B273" s="44" t="s">
        <v>52</v>
      </c>
      <c r="C273" s="50"/>
      <c r="D273" s="47">
        <v>-69</v>
      </c>
    </row>
    <row r="274" spans="1:4" ht="12.75">
      <c r="A274" s="48">
        <v>3424</v>
      </c>
      <c r="B274" s="44" t="s">
        <v>166</v>
      </c>
      <c r="C274" s="50"/>
      <c r="D274" s="56">
        <f>SUM(D275)</f>
        <v>2000</v>
      </c>
    </row>
    <row r="275" spans="1:4" ht="12.75">
      <c r="A275" s="48"/>
      <c r="B275" s="44" t="s">
        <v>52</v>
      </c>
      <c r="C275" s="50"/>
      <c r="D275" s="47">
        <v>2000</v>
      </c>
    </row>
    <row r="276" spans="1:4" ht="12.75">
      <c r="A276" s="48">
        <v>3426</v>
      </c>
      <c r="B276" s="44" t="s">
        <v>48</v>
      </c>
      <c r="C276" s="50"/>
      <c r="D276" s="56">
        <f>SUM(D277:D279)</f>
        <v>0</v>
      </c>
    </row>
    <row r="277" spans="1:4" ht="12.75">
      <c r="A277" s="48"/>
      <c r="B277" s="44" t="s">
        <v>19</v>
      </c>
      <c r="C277" s="50"/>
      <c r="D277" s="47">
        <v>711</v>
      </c>
    </row>
    <row r="278" spans="1:4" ht="12.75">
      <c r="A278" s="48"/>
      <c r="B278" s="44" t="s">
        <v>51</v>
      </c>
      <c r="C278" s="50"/>
      <c r="D278" s="47">
        <v>173</v>
      </c>
    </row>
    <row r="279" spans="1:4" ht="12.75">
      <c r="A279" s="48"/>
      <c r="B279" s="44" t="s">
        <v>52</v>
      </c>
      <c r="C279" s="50"/>
      <c r="D279" s="47">
        <v>-884</v>
      </c>
    </row>
    <row r="280" spans="1:4" ht="12.75">
      <c r="A280" s="57" t="s">
        <v>96</v>
      </c>
      <c r="B280" s="44"/>
      <c r="C280" s="50"/>
      <c r="D280" s="56">
        <f>SUM(D276+D271+D266+D263+D260+D257+D254+D251+D248+D245+D242+D236+D228+D222+D217+D215+D211+D207+D198+D196+D202+D226+D274+D269)</f>
        <v>115157</v>
      </c>
    </row>
    <row r="281" spans="1:4" ht="12.75">
      <c r="A281" s="57"/>
      <c r="B281" s="55"/>
      <c r="C281" s="50"/>
      <c r="D281" s="56"/>
    </row>
    <row r="282" spans="1:4" ht="12.75">
      <c r="A282" s="57" t="s">
        <v>107</v>
      </c>
      <c r="B282" s="55"/>
      <c r="C282" s="50"/>
      <c r="D282" s="56"/>
    </row>
    <row r="283" spans="1:4" ht="12.75">
      <c r="A283" s="48">
        <v>3924</v>
      </c>
      <c r="B283" s="62" t="s">
        <v>109</v>
      </c>
      <c r="C283" s="50"/>
      <c r="D283" s="47">
        <v>3000</v>
      </c>
    </row>
    <row r="284" spans="1:4" ht="12.75">
      <c r="A284" s="48">
        <v>3925</v>
      </c>
      <c r="B284" s="63" t="s">
        <v>165</v>
      </c>
      <c r="C284" s="50"/>
      <c r="D284" s="47">
        <v>10000</v>
      </c>
    </row>
    <row r="285" spans="1:4" ht="12.75">
      <c r="A285" s="48">
        <v>3943</v>
      </c>
      <c r="B285" s="44" t="s">
        <v>149</v>
      </c>
      <c r="C285" s="50"/>
      <c r="D285" s="56">
        <f>SUM(D286:D287)</f>
        <v>0</v>
      </c>
    </row>
    <row r="286" spans="1:4" ht="12.75">
      <c r="A286" s="48"/>
      <c r="B286" s="44" t="s">
        <v>108</v>
      </c>
      <c r="C286" s="50"/>
      <c r="D286" s="47">
        <v>-60000</v>
      </c>
    </row>
    <row r="287" spans="1:4" ht="12.75">
      <c r="A287" s="48"/>
      <c r="B287" s="44" t="s">
        <v>139</v>
      </c>
      <c r="C287" s="50"/>
      <c r="D287" s="47">
        <v>60000</v>
      </c>
    </row>
    <row r="288" spans="1:4" ht="12.75">
      <c r="A288" s="48">
        <v>3957</v>
      </c>
      <c r="B288" s="44" t="s">
        <v>162</v>
      </c>
      <c r="C288" s="50"/>
      <c r="D288" s="56">
        <f>SUM(D289:D290)</f>
        <v>0</v>
      </c>
    </row>
    <row r="289" spans="1:4" ht="12.75">
      <c r="A289" s="48"/>
      <c r="B289" s="44" t="s">
        <v>52</v>
      </c>
      <c r="C289" s="50"/>
      <c r="D289" s="47">
        <v>1500</v>
      </c>
    </row>
    <row r="290" spans="1:4" ht="12.75">
      <c r="A290" s="48"/>
      <c r="B290" s="44" t="s">
        <v>163</v>
      </c>
      <c r="C290" s="50"/>
      <c r="D290" s="47">
        <v>-1500</v>
      </c>
    </row>
    <row r="291" spans="1:4" ht="12.75">
      <c r="A291" s="57" t="s">
        <v>107</v>
      </c>
      <c r="B291" s="44"/>
      <c r="C291" s="50"/>
      <c r="D291" s="56">
        <f>SUM(D285+D283+D284+D288)</f>
        <v>13000</v>
      </c>
    </row>
    <row r="292" spans="1:4" ht="12.75">
      <c r="A292" s="48"/>
      <c r="B292" s="44"/>
      <c r="C292" s="50"/>
      <c r="D292" s="47"/>
    </row>
    <row r="293" spans="1:4" ht="12.75">
      <c r="A293" s="48"/>
      <c r="B293" s="44"/>
      <c r="C293" s="50"/>
      <c r="D293" s="47"/>
    </row>
    <row r="294" spans="1:4" ht="12.75">
      <c r="A294" s="48"/>
      <c r="B294" s="44"/>
      <c r="C294" s="50"/>
      <c r="D294" s="47"/>
    </row>
    <row r="295" spans="1:4" ht="12.75">
      <c r="A295" s="57" t="s">
        <v>49</v>
      </c>
      <c r="B295" s="55"/>
      <c r="C295" s="50"/>
      <c r="D295" s="47"/>
    </row>
    <row r="296" spans="1:4" ht="12.75">
      <c r="A296" s="48">
        <v>4121</v>
      </c>
      <c r="B296" s="44" t="s">
        <v>110</v>
      </c>
      <c r="C296" s="50"/>
      <c r="D296" s="56">
        <f>SUM(D297:D298)</f>
        <v>20000</v>
      </c>
    </row>
    <row r="297" spans="1:4" ht="12.75">
      <c r="A297" s="48"/>
      <c r="B297" s="44" t="s">
        <v>52</v>
      </c>
      <c r="C297" s="50"/>
      <c r="D297" s="47">
        <v>63</v>
      </c>
    </row>
    <row r="298" spans="1:4" ht="12.75">
      <c r="A298" s="48"/>
      <c r="B298" s="44" t="s">
        <v>53</v>
      </c>
      <c r="C298" s="50"/>
      <c r="D298" s="47">
        <v>19937</v>
      </c>
    </row>
    <row r="299" spans="1:4" ht="12.75">
      <c r="A299" s="48">
        <v>4122</v>
      </c>
      <c r="B299" s="44" t="s">
        <v>111</v>
      </c>
      <c r="C299" s="50"/>
      <c r="D299" s="56">
        <f>SUM(D300:D301)</f>
        <v>0</v>
      </c>
    </row>
    <row r="300" spans="1:4" ht="12.75">
      <c r="A300" s="57"/>
      <c r="B300" s="44" t="s">
        <v>52</v>
      </c>
      <c r="C300" s="50"/>
      <c r="D300" s="47">
        <v>152</v>
      </c>
    </row>
    <row r="301" spans="1:4" ht="12.75">
      <c r="A301" s="57"/>
      <c r="B301" s="44" t="s">
        <v>53</v>
      </c>
      <c r="C301" s="50"/>
      <c r="D301" s="47">
        <v>-152</v>
      </c>
    </row>
    <row r="302" spans="1:4" ht="12.75">
      <c r="A302" s="48">
        <v>4123</v>
      </c>
      <c r="B302" s="55" t="s">
        <v>151</v>
      </c>
      <c r="C302" s="50"/>
      <c r="D302" s="56">
        <f>SUM(D303:D307)</f>
        <v>0</v>
      </c>
    </row>
    <row r="303" spans="1:4" ht="12.75">
      <c r="A303" s="57"/>
      <c r="B303" s="44" t="s">
        <v>19</v>
      </c>
      <c r="C303" s="50"/>
      <c r="D303" s="47">
        <v>4483</v>
      </c>
    </row>
    <row r="304" spans="1:4" ht="12.75">
      <c r="A304" s="57"/>
      <c r="B304" s="44" t="s">
        <v>51</v>
      </c>
      <c r="C304" s="50"/>
      <c r="D304" s="47">
        <v>1159</v>
      </c>
    </row>
    <row r="305" spans="1:4" ht="12.75">
      <c r="A305" s="57"/>
      <c r="B305" s="44" t="s">
        <v>52</v>
      </c>
      <c r="C305" s="50"/>
      <c r="D305" s="47">
        <v>997</v>
      </c>
    </row>
    <row r="306" spans="1:4" ht="12.75">
      <c r="A306" s="57"/>
      <c r="B306" s="44" t="s">
        <v>53</v>
      </c>
      <c r="C306" s="50"/>
      <c r="D306" s="47">
        <v>-7636</v>
      </c>
    </row>
    <row r="307" spans="1:4" ht="12.75">
      <c r="A307" s="57"/>
      <c r="B307" s="44" t="s">
        <v>90</v>
      </c>
      <c r="C307" s="50"/>
      <c r="D307" s="47">
        <v>997</v>
      </c>
    </row>
    <row r="308" spans="1:4" ht="12.75">
      <c r="A308" s="48">
        <v>4133</v>
      </c>
      <c r="B308" s="44" t="s">
        <v>112</v>
      </c>
      <c r="C308" s="50"/>
      <c r="D308" s="56">
        <f>SUM(D309:D310)</f>
        <v>0</v>
      </c>
    </row>
    <row r="309" spans="1:4" ht="12.75">
      <c r="A309" s="57"/>
      <c r="B309" s="44" t="s">
        <v>52</v>
      </c>
      <c r="C309" s="50"/>
      <c r="D309" s="47">
        <v>970</v>
      </c>
    </row>
    <row r="310" spans="1:4" ht="12.75">
      <c r="A310" s="57"/>
      <c r="B310" s="44" t="s">
        <v>53</v>
      </c>
      <c r="C310" s="50"/>
      <c r="D310" s="47">
        <v>-970</v>
      </c>
    </row>
    <row r="311" spans="1:4" ht="12.75">
      <c r="A311" s="48">
        <v>4137</v>
      </c>
      <c r="B311" s="44" t="s">
        <v>113</v>
      </c>
      <c r="C311" s="50"/>
      <c r="D311" s="56">
        <f>SUM(D312:D317)</f>
        <v>0</v>
      </c>
    </row>
    <row r="312" spans="1:4" ht="12.75">
      <c r="A312" s="48"/>
      <c r="B312" s="44" t="s">
        <v>19</v>
      </c>
      <c r="C312" s="50"/>
      <c r="D312" s="47">
        <v>482</v>
      </c>
    </row>
    <row r="313" spans="1:4" ht="12.75">
      <c r="A313" s="48"/>
      <c r="B313" s="44" t="s">
        <v>51</v>
      </c>
      <c r="C313" s="50"/>
      <c r="D313" s="47">
        <v>130</v>
      </c>
    </row>
    <row r="314" spans="1:4" ht="12.75">
      <c r="A314" s="48"/>
      <c r="B314" s="55" t="s">
        <v>52</v>
      </c>
      <c r="C314" s="50"/>
      <c r="D314" s="47">
        <v>42851</v>
      </c>
    </row>
    <row r="315" spans="1:4" ht="12.75">
      <c r="A315" s="48"/>
      <c r="B315" s="44" t="s">
        <v>97</v>
      </c>
      <c r="C315" s="50"/>
      <c r="D315" s="47">
        <v>215</v>
      </c>
    </row>
    <row r="316" spans="1:4" ht="12.75">
      <c r="A316" s="57"/>
      <c r="B316" s="44" t="s">
        <v>53</v>
      </c>
      <c r="C316" s="50"/>
      <c r="D316" s="47">
        <v>-300092</v>
      </c>
    </row>
    <row r="317" spans="1:4" ht="12.75">
      <c r="A317" s="57"/>
      <c r="B317" s="44" t="s">
        <v>90</v>
      </c>
      <c r="C317" s="50"/>
      <c r="D317" s="47">
        <v>256414</v>
      </c>
    </row>
    <row r="318" spans="1:4" ht="12.75">
      <c r="A318" s="48">
        <v>4502</v>
      </c>
      <c r="B318" s="44" t="s">
        <v>167</v>
      </c>
      <c r="C318" s="50"/>
      <c r="D318" s="56">
        <f>SUM(D319:D320)</f>
        <v>0</v>
      </c>
    </row>
    <row r="319" spans="1:4" ht="12.75">
      <c r="A319" s="57"/>
      <c r="B319" s="44" t="s">
        <v>52</v>
      </c>
      <c r="C319" s="50"/>
      <c r="D319" s="47">
        <v>-1143</v>
      </c>
    </row>
    <row r="320" spans="1:4" ht="12.75">
      <c r="A320" s="57"/>
      <c r="B320" s="44" t="s">
        <v>53</v>
      </c>
      <c r="C320" s="50"/>
      <c r="D320" s="47">
        <v>1143</v>
      </c>
    </row>
    <row r="321" spans="1:4" ht="12.75">
      <c r="A321" s="57" t="s">
        <v>50</v>
      </c>
      <c r="B321" s="44"/>
      <c r="C321" s="50"/>
      <c r="D321" s="56">
        <f>SUM(D311+D308+D302+D299+D296+D318)</f>
        <v>20000</v>
      </c>
    </row>
    <row r="322" spans="1:4" ht="12.75">
      <c r="A322" s="48"/>
      <c r="B322" s="44"/>
      <c r="C322" s="50"/>
      <c r="D322" s="47"/>
    </row>
    <row r="323" spans="1:4" ht="12.75">
      <c r="A323" s="57" t="s">
        <v>45</v>
      </c>
      <c r="B323" s="44"/>
      <c r="C323" s="50"/>
      <c r="D323" s="47"/>
    </row>
    <row r="324" spans="1:4" ht="12.75">
      <c r="A324" s="48">
        <v>5038</v>
      </c>
      <c r="B324" s="44" t="s">
        <v>114</v>
      </c>
      <c r="C324" s="50"/>
      <c r="D324" s="47">
        <v>-8993</v>
      </c>
    </row>
    <row r="325" spans="1:4" ht="12.75">
      <c r="A325" s="48">
        <v>5041</v>
      </c>
      <c r="B325" s="44" t="s">
        <v>115</v>
      </c>
      <c r="C325" s="50"/>
      <c r="D325" s="56">
        <f>SUM(D326:D329)</f>
        <v>-43584</v>
      </c>
    </row>
    <row r="326" spans="1:4" ht="12.75">
      <c r="A326" s="48"/>
      <c r="B326" s="52" t="s">
        <v>19</v>
      </c>
      <c r="C326" s="50"/>
      <c r="D326" s="54">
        <v>560</v>
      </c>
    </row>
    <row r="327" spans="1:4" ht="12.75">
      <c r="A327" s="48"/>
      <c r="B327" s="52" t="s">
        <v>51</v>
      </c>
      <c r="C327" s="50"/>
      <c r="D327" s="54">
        <v>136</v>
      </c>
    </row>
    <row r="328" spans="1:4" ht="12.75">
      <c r="A328" s="48"/>
      <c r="B328" s="52" t="s">
        <v>52</v>
      </c>
      <c r="C328" s="53"/>
      <c r="D328" s="54">
        <v>25874</v>
      </c>
    </row>
    <row r="329" spans="1:4" ht="12.75">
      <c r="A329" s="48"/>
      <c r="B329" s="52" t="s">
        <v>90</v>
      </c>
      <c r="C329" s="53"/>
      <c r="D329" s="54">
        <v>-70154</v>
      </c>
    </row>
    <row r="330" spans="1:4" ht="12.75">
      <c r="A330" s="48">
        <v>5054</v>
      </c>
      <c r="B330" s="44" t="s">
        <v>168</v>
      </c>
      <c r="C330" s="53"/>
      <c r="D330" s="56">
        <f>SUM(D331:D332)</f>
        <v>0</v>
      </c>
    </row>
    <row r="331" spans="1:4" ht="12.75">
      <c r="A331" s="48"/>
      <c r="B331" s="52" t="s">
        <v>52</v>
      </c>
      <c r="C331" s="53"/>
      <c r="D331" s="54">
        <v>3500</v>
      </c>
    </row>
    <row r="332" spans="1:4" ht="12.75">
      <c r="A332" s="48"/>
      <c r="B332" s="52" t="s">
        <v>90</v>
      </c>
      <c r="C332" s="53"/>
      <c r="D332" s="54">
        <v>-3500</v>
      </c>
    </row>
    <row r="333" spans="1:4" ht="12.75">
      <c r="A333" s="57" t="s">
        <v>46</v>
      </c>
      <c r="B333" s="44"/>
      <c r="C333" s="50"/>
      <c r="D333" s="56">
        <f>SUM(D325+D324+D330)</f>
        <v>-52577</v>
      </c>
    </row>
    <row r="334" spans="1:4" ht="12.75">
      <c r="A334" s="48"/>
      <c r="B334" s="44"/>
      <c r="C334" s="50"/>
      <c r="D334" s="47"/>
    </row>
    <row r="335" spans="1:4" ht="13.5">
      <c r="A335" s="33" t="s">
        <v>54</v>
      </c>
      <c r="B335" s="44"/>
      <c r="C335" s="51">
        <f>SUM(C151)</f>
        <v>-19690</v>
      </c>
      <c r="D335" s="56">
        <f>SUM(D333+D321+D291+D280+D193+D184+D174+D155)</f>
        <v>112018</v>
      </c>
    </row>
    <row r="336" spans="1:4" ht="12.75">
      <c r="A336" s="48"/>
      <c r="B336" s="44"/>
      <c r="C336" s="50"/>
      <c r="D336" s="47"/>
    </row>
    <row r="337" spans="1:4" ht="12.75">
      <c r="A337" s="48">
        <v>6110</v>
      </c>
      <c r="B337" s="44" t="s">
        <v>116</v>
      </c>
      <c r="C337" s="50"/>
      <c r="D337" s="47">
        <v>-132408</v>
      </c>
    </row>
    <row r="338" spans="1:4" ht="12.75">
      <c r="A338" s="48"/>
      <c r="B338" s="44"/>
      <c r="C338" s="50"/>
      <c r="D338" s="47"/>
    </row>
    <row r="339" spans="1:4" ht="13.5">
      <c r="A339" s="58" t="s">
        <v>117</v>
      </c>
      <c r="B339" s="44"/>
      <c r="C339" s="51">
        <f>SUM(C335+C89)</f>
        <v>40560</v>
      </c>
      <c r="D339" s="51">
        <f>SUM(D335+D89+D97+D337)</f>
        <v>40560</v>
      </c>
    </row>
    <row r="340" spans="1:4" ht="12.75">
      <c r="A340" s="48"/>
      <c r="B340" s="44"/>
      <c r="C340" s="50"/>
      <c r="D340" s="47"/>
    </row>
  </sheetData>
  <sheetProtection/>
  <mergeCells count="2">
    <mergeCell ref="A1:D1"/>
    <mergeCell ref="A2:D2"/>
  </mergeCells>
  <printOptions/>
  <pageMargins left="0.3937007874015748" right="0.3937007874015748" top="0.7874015748031497" bottom="0.7874015748031497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Koór Henrietta</cp:lastModifiedBy>
  <cp:lastPrinted>2013-10-31T09:33:18Z</cp:lastPrinted>
  <dcterms:created xsi:type="dcterms:W3CDTF">2013-09-09T11:01:53Z</dcterms:created>
  <dcterms:modified xsi:type="dcterms:W3CDTF">2013-10-31T09:33:21Z</dcterms:modified>
  <cp:category/>
  <cp:version/>
  <cp:contentType/>
  <cp:contentStatus/>
</cp:coreProperties>
</file>