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5600" windowHeight="10485" activeTab="0"/>
  </bookViews>
  <sheets>
    <sheet name="2018_június " sheetId="1" r:id="rId1"/>
  </sheets>
  <definedNames/>
  <calcPr fullCalcOnLoad="1"/>
</workbook>
</file>

<file path=xl/sharedStrings.xml><?xml version="1.0" encoding="utf-8"?>
<sst xmlns="http://schemas.openxmlformats.org/spreadsheetml/2006/main" count="273" uniqueCount="141">
  <si>
    <t>eFt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</si>
  <si>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</si>
  <si>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</si>
  <si>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</si>
  <si>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</si>
  <si>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</si>
  <si>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Működési célú központosított előirányzatok</t>
  </si>
  <si>
    <t>1/b. sz. melléklet összesen</t>
  </si>
  <si>
    <t>Csicsergő Óvoda</t>
  </si>
  <si>
    <t>Személyi juttatások</t>
  </si>
  <si>
    <t>Csudafa Óvoda</t>
  </si>
  <si>
    <t>Kerekerdő Óvoda</t>
  </si>
  <si>
    <t>Kicsi Bocs Óvoda</t>
  </si>
  <si>
    <t>Liliom Óvoda</t>
  </si>
  <si>
    <t>Napfény Óvoda</t>
  </si>
  <si>
    <t xml:space="preserve">Ferencvárosi Intézmény Üzemeltetési Központ </t>
  </si>
  <si>
    <t>Ferencvárosi Egyesített Bölcsődék</t>
  </si>
  <si>
    <t xml:space="preserve">FESZGYI   </t>
  </si>
  <si>
    <t>2. sz. melléklet összesen</t>
  </si>
  <si>
    <t>Polgármesteri hivatal igazgatási kiadásai</t>
  </si>
  <si>
    <t>Közterületfelügyelet</t>
  </si>
  <si>
    <t xml:space="preserve">I. Állami pénzeszköz átvétellel kapcsolatos előirányzat módosítás </t>
  </si>
  <si>
    <t>Általános tartalék</t>
  </si>
  <si>
    <t>Mindösszesen</t>
  </si>
  <si>
    <t>6. sz. melléklet</t>
  </si>
  <si>
    <t>6. sz. melléklet összesen</t>
  </si>
  <si>
    <t xml:space="preserve"> Települési önkormányzatok kulturális feladatainak támogatása</t>
  </si>
  <si>
    <t>Települési önkormányzatok szoc. és gyermekj. és gyermekétk. feladatainak tám.</t>
  </si>
  <si>
    <t>Munkaad. terhelő jár. és szoc. hozzáj adó</t>
  </si>
  <si>
    <t>3/a. sz. melléklet összesen</t>
  </si>
  <si>
    <t>3/b. sz. melléklet összesen</t>
  </si>
  <si>
    <t>A 2018. évi költségvetés módosítása</t>
  </si>
  <si>
    <t>Sor-szám</t>
  </si>
  <si>
    <r>
      <t xml:space="preserve">3/a. sz. melléklet </t>
    </r>
    <r>
      <rPr>
        <b/>
        <i/>
        <sz val="10"/>
        <rFont val="Arial CE"/>
        <family val="0"/>
      </rPr>
      <t>(Bérkompenzáció)</t>
    </r>
  </si>
  <si>
    <r>
      <t>3/b. sz. melléklet</t>
    </r>
    <r>
      <rPr>
        <b/>
        <i/>
        <sz val="10"/>
        <rFont val="Arial CE"/>
        <family val="0"/>
      </rPr>
      <t xml:space="preserve"> (Bérkompenzáció)</t>
    </r>
  </si>
  <si>
    <t>FEBI</t>
  </si>
  <si>
    <t>Epres Óvoda</t>
  </si>
  <si>
    <t>Méhecske Óvoda</t>
  </si>
  <si>
    <t>Ugrifüles Óvoda</t>
  </si>
  <si>
    <t>Ferencvárosi Pinceszínház</t>
  </si>
  <si>
    <t>Elszámolásból származó bevételek</t>
  </si>
  <si>
    <t>2016. évi elszámolásból adódó pótlólagos támogatás</t>
  </si>
  <si>
    <r>
      <t xml:space="preserve">2. sz. melléklet </t>
    </r>
    <r>
      <rPr>
        <b/>
        <i/>
        <sz val="10"/>
        <rFont val="Arial CE"/>
        <family val="0"/>
      </rPr>
      <t>(Bérkompenzáció 2018.IV. hó)</t>
    </r>
  </si>
  <si>
    <t xml:space="preserve">2. sz. melléklet (intézményvezetők jutalmazása 2018. I.félév) </t>
  </si>
  <si>
    <t>Ferencvárosi Művelődési Központ</t>
  </si>
  <si>
    <t>2. sz. melléklet (intézményvezetők jutalmazása 2018. I.félév) összesen</t>
  </si>
  <si>
    <t>Intézményvezetői jutalom</t>
  </si>
  <si>
    <t>6.sz. melléklet</t>
  </si>
  <si>
    <t xml:space="preserve">2. sz. melléklet </t>
  </si>
  <si>
    <t>Epres Óvoda (szabadságmegváltás)</t>
  </si>
  <si>
    <t>Méhecske Óvoda (jubileumi jutalom)</t>
  </si>
  <si>
    <t>Dologi kiadások (GDPR 635)</t>
  </si>
  <si>
    <r>
      <t>2. sz. melléklet</t>
    </r>
    <r>
      <rPr>
        <b/>
        <sz val="10"/>
        <rFont val="Arial CE"/>
        <family val="2"/>
      </rPr>
      <t xml:space="preserve"> összesen</t>
    </r>
  </si>
  <si>
    <t>II. Képviselő-testületi ülésen hozott döntések</t>
  </si>
  <si>
    <t>Dologi kiadás</t>
  </si>
  <si>
    <t>Dologi kiadások (GDPR)</t>
  </si>
  <si>
    <t xml:space="preserve">FESZGYI </t>
  </si>
  <si>
    <t xml:space="preserve">Munkaad. terhelő jár. és szoc. hozzáj adó </t>
  </si>
  <si>
    <t>Beruházások</t>
  </si>
  <si>
    <t>III. Testületi döntést igénylő előirányzat módosítás</t>
  </si>
  <si>
    <t>II. Képviselő-testületi ülésen hozott döntések összesen</t>
  </si>
  <si>
    <t>Dologi kiadások (GDPR, energetikai referens,pszichológiai szolgáltatás)</t>
  </si>
  <si>
    <t>Beruházások (GDPR miatti számítógép csere)</t>
  </si>
  <si>
    <t>2. sz. melléklet  Óvodapedagógusok többletjavadalmazása összesen</t>
  </si>
  <si>
    <t xml:space="preserve">2. sz. melléklet  </t>
  </si>
  <si>
    <t>1/b sz. melléklet</t>
  </si>
  <si>
    <t>Egyéb működési bevételek</t>
  </si>
  <si>
    <t>1/b sz. melléklet összesen</t>
  </si>
  <si>
    <t>Egyéb működési célú átvett pénzeszköz</t>
  </si>
  <si>
    <t>Egyéb felhalmozási célú támogatás bevételei</t>
  </si>
  <si>
    <t>III. Képviselőtestületi döntést igénylő előirányzat módosítások összesen</t>
  </si>
  <si>
    <t>3/c. sz. melléklet</t>
  </si>
  <si>
    <t>Polgármester tiszt. összefüggő egyéb feladatok</t>
  </si>
  <si>
    <t>Esélyegyenlőségi feladatok</t>
  </si>
  <si>
    <t>Dologi kiadások</t>
  </si>
  <si>
    <t>Egyéb működési célú kiadások</t>
  </si>
  <si>
    <t>Sport és szabadidős feladatok</t>
  </si>
  <si>
    <t>Óvodai sport tevékenység támogatása</t>
  </si>
  <si>
    <t>Egyéb felhalmozási célú kiadások</t>
  </si>
  <si>
    <t>Szociális és köznevelési feladatok</t>
  </si>
  <si>
    <t>3/c. sz. melléklet összesen</t>
  </si>
  <si>
    <t>Országgyűlési választás</t>
  </si>
  <si>
    <t>3/a melléklet összesen</t>
  </si>
  <si>
    <t>Egyéb működési célú támogatások bevételei államháztartáson belülről</t>
  </si>
  <si>
    <t xml:space="preserve">   - Központi költségvetés támogatás</t>
  </si>
  <si>
    <t>Települési önkormányzatok egyes köznevelési feladatok támogatása</t>
  </si>
  <si>
    <t>Kifli, túró rudi, tej beszerzés</t>
  </si>
  <si>
    <t>Humánszolgáltatási feladatok</t>
  </si>
  <si>
    <t>Diáksport -dologi kiadások</t>
  </si>
  <si>
    <t>Munkaadókat terhelő járulékos</t>
  </si>
  <si>
    <t>HPV védőoltás -dologi kiadások</t>
  </si>
  <si>
    <t>Tankönyvtámogatás</t>
  </si>
  <si>
    <t>Ellátottak juttatásai</t>
  </si>
  <si>
    <t>Elvonások és befizetések bevételei</t>
  </si>
  <si>
    <t xml:space="preserve">  - "Összetartozás napja Ferencvárosban 2018. év" -Bethlen Gábor Alapkezelő Zrt-től</t>
  </si>
  <si>
    <t xml:space="preserve">  - Támogatások elszámolásából történt visszafizetések</t>
  </si>
  <si>
    <t xml:space="preserve">  - Temetési költségek, segélyek visszafizetése</t>
  </si>
  <si>
    <t>1/c sz. melléklet</t>
  </si>
  <si>
    <t>Elvonások és befizetések</t>
  </si>
  <si>
    <t>Ferencvárosi Egyesített Bölcsődék - dologi kiadások (GDPR)</t>
  </si>
  <si>
    <t>Ingatlanokkal kapcsolatos egyéb feladatok</t>
  </si>
  <si>
    <t>Felújítások</t>
  </si>
  <si>
    <t>Egyéb működési célú támogatások bevételei államháztartáson belül</t>
  </si>
  <si>
    <t xml:space="preserve">   - Kiegészítő gyermekvédelmi támogatás EMMI</t>
  </si>
  <si>
    <t>Rendkívüli gyermekvédelmi támogatás - Ellátottak pénzbeli juttatásai</t>
  </si>
  <si>
    <t>3/d. sz. melléklet</t>
  </si>
  <si>
    <t>Társasház felújítási pályázat</t>
  </si>
  <si>
    <t>3/b. sz. melléklet</t>
  </si>
  <si>
    <t>3/a. sz. melléklet</t>
  </si>
  <si>
    <t>Közerület-felügyelet</t>
  </si>
  <si>
    <t>4. sz. melléklet</t>
  </si>
  <si>
    <t>Bakáts projekt tervezések, megvalósítás</t>
  </si>
  <si>
    <t>4. sz. melléklet összesen</t>
  </si>
  <si>
    <t>3/d. sz. melléklet összesen</t>
  </si>
  <si>
    <t>5.sz. melléklet</t>
  </si>
  <si>
    <t>KEHOP-5.2.9. "Önkormányzati Épületek Energetikai Fejlesztése Ferencvárosban</t>
  </si>
  <si>
    <t>Térfigyelőrendszer fejlesztése</t>
  </si>
  <si>
    <t>ASP bevezetése</t>
  </si>
  <si>
    <t>5.sz. melléklet összesen</t>
  </si>
  <si>
    <t>Minta kereszteződés József Attila lakótelepen</t>
  </si>
  <si>
    <t>Utak felújítása</t>
  </si>
  <si>
    <t>Testvérvárosi kapcsolatok -dologi kiadások</t>
  </si>
  <si>
    <t>Városmarketing -dologi kiadások</t>
  </si>
  <si>
    <t>Polgármesteri Hivatal épületeinek felújítása</t>
  </si>
  <si>
    <t>Fejlesztések, beruházások, felújítások</t>
  </si>
  <si>
    <t>6.sz. melléklet összesen</t>
  </si>
  <si>
    <t>Polgármesteri Hivatal igazgatási kiadásai</t>
  </si>
  <si>
    <t>Haller park felújítása</t>
  </si>
  <si>
    <t xml:space="preserve">Játszóterek, műfüves és sportpályák, fitness eszközök, zöldf. felúj., </t>
  </si>
  <si>
    <t>Napvitorlák beszerzése</t>
  </si>
  <si>
    <t>Markusovszky parkba kültéri fitnesz eszközök beszerzése</t>
  </si>
  <si>
    <t>Óvodák, oktatási, szociális és kulturális intézmények  felújítása</t>
  </si>
  <si>
    <t>Dologi kiadások (+483 központi -683 saját)</t>
  </si>
  <si>
    <t xml:space="preserve">   - Szociális ágazati összevont pótlék (V.-VI hó)</t>
  </si>
  <si>
    <t xml:space="preserve">    - kulturális pótlék szociális hozzájárulási adóval növelt összege  (V.-VI.hó)</t>
  </si>
  <si>
    <t xml:space="preserve">   - Bérkompenzáció  (2018. IV.-V. hó)</t>
  </si>
  <si>
    <t>2. sz. melléklet  Óvodapedagógusok többletjavadalmazása 166/2018. (V.24.)</t>
  </si>
  <si>
    <t>Ferencvárosi Intézmény Üzemeltetési Központ  (Táboroztatás) 185/2018. (V.24.)</t>
  </si>
  <si>
    <t>FESZGYI (Létszámbővítés) 193/2018. (V.24.)</t>
  </si>
  <si>
    <t>Dologi kiadások (GDPR 1.270-átcsop.-7.595)</t>
  </si>
  <si>
    <t>Közösségi terek kialakítása, eszközök beszerzése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</si>
</sst>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21" fillId="0" borderId="0" xfId="57" applyNumberFormat="1" applyFont="1" applyAlignment="1">
      <alignment horizontal="center"/>
      <protection/>
    </xf>
    <xf numFmtId="3" fontId="23" fillId="0" borderId="0" xfId="57" applyNumberFormat="1" applyFont="1" applyAlignment="1">
      <alignment horizontal="centerContinuous"/>
      <protection/>
    </xf>
    <xf numFmtId="3" fontId="24" fillId="0" borderId="0" xfId="57" applyNumberFormat="1" applyFont="1" applyAlignment="1">
      <alignment horizontal="right"/>
      <protection/>
    </xf>
    <xf numFmtId="3" fontId="23" fillId="0" borderId="10" xfId="57" applyNumberFormat="1" applyFont="1" applyBorder="1">
      <alignment/>
      <protection/>
    </xf>
    <xf numFmtId="3" fontId="24" fillId="0" borderId="10" xfId="57" applyNumberFormat="1" applyFont="1" applyBorder="1">
      <alignment/>
      <protection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6" fillId="0" borderId="11" xfId="57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27" fillId="0" borderId="10" xfId="57" applyNumberFormat="1" applyFont="1" applyFill="1" applyBorder="1">
      <alignment/>
      <protection/>
    </xf>
    <xf numFmtId="3" fontId="27" fillId="0" borderId="12" xfId="57" applyNumberFormat="1" applyFont="1" applyFill="1" applyBorder="1">
      <alignment/>
      <protection/>
    </xf>
    <xf numFmtId="3" fontId="16" fillId="0" borderId="11" xfId="57" applyNumberFormat="1" applyFont="1" applyBorder="1">
      <alignment/>
      <protection/>
    </xf>
    <xf numFmtId="3" fontId="16" fillId="0" borderId="10" xfId="57" applyNumberFormat="1" applyFont="1" applyBorder="1">
      <alignment/>
      <protection/>
    </xf>
    <xf numFmtId="3" fontId="24" fillId="0" borderId="10" xfId="57" applyNumberFormat="1" applyFont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3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3" fillId="0" borderId="10" xfId="57" applyNumberFormat="1" applyFont="1" applyBorder="1">
      <alignment/>
      <protection/>
    </xf>
    <xf numFmtId="3" fontId="16" fillId="0" borderId="12" xfId="57" applyNumberFormat="1" applyFont="1" applyBorder="1">
      <alignment/>
      <protection/>
    </xf>
    <xf numFmtId="3" fontId="23" fillId="0" borderId="10" xfId="57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3" fontId="27" fillId="0" borderId="10" xfId="57" applyNumberFormat="1" applyFont="1" applyBorder="1">
      <alignment/>
      <protection/>
    </xf>
    <xf numFmtId="3" fontId="27" fillId="0" borderId="12" xfId="57" applyNumberFormat="1" applyFont="1" applyBorder="1">
      <alignment/>
      <protection/>
    </xf>
    <xf numFmtId="3" fontId="16" fillId="0" borderId="12" xfId="57" applyNumberFormat="1" applyFont="1" applyFill="1" applyBorder="1">
      <alignment/>
      <protection/>
    </xf>
    <xf numFmtId="3" fontId="23" fillId="0" borderId="10" xfId="57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27" fillId="0" borderId="10" xfId="59" applyFont="1" applyBorder="1" applyAlignment="1">
      <alignment/>
      <protection/>
    </xf>
    <xf numFmtId="3" fontId="27" fillId="0" borderId="11" xfId="57" applyNumberFormat="1" applyFont="1" applyBorder="1">
      <alignment/>
      <protection/>
    </xf>
    <xf numFmtId="0" fontId="27" fillId="0" borderId="14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 locked="0"/>
    </xf>
    <xf numFmtId="3" fontId="24" fillId="0" borderId="15" xfId="57" applyNumberFormat="1" applyFont="1" applyBorder="1">
      <alignment/>
      <protection/>
    </xf>
    <xf numFmtId="3" fontId="24" fillId="0" borderId="15" xfId="57" applyNumberFormat="1" applyFont="1" applyBorder="1">
      <alignment/>
      <protection/>
    </xf>
    <xf numFmtId="3" fontId="27" fillId="0" borderId="15" xfId="57" applyNumberFormat="1" applyFont="1" applyBorder="1">
      <alignment/>
      <protection/>
    </xf>
    <xf numFmtId="3" fontId="31" fillId="0" borderId="15" xfId="57" applyNumberFormat="1" applyFont="1" applyBorder="1" applyAlignment="1">
      <alignment vertical="center"/>
      <protection/>
    </xf>
    <xf numFmtId="0" fontId="30" fillId="0" borderId="16" xfId="58" applyFont="1" applyBorder="1" applyAlignment="1">
      <alignment/>
      <protection/>
    </xf>
    <xf numFmtId="3" fontId="0" fillId="0" borderId="15" xfId="57" applyNumberFormat="1" applyFont="1" applyBorder="1" applyAlignment="1">
      <alignment vertical="center"/>
      <protection/>
    </xf>
    <xf numFmtId="0" fontId="16" fillId="0" borderId="16" xfId="58" applyFont="1" applyBorder="1" applyAlignment="1">
      <alignment/>
      <protection/>
    </xf>
    <xf numFmtId="3" fontId="23" fillId="0" borderId="16" xfId="57" applyNumberFormat="1" applyFont="1" applyBorder="1">
      <alignment/>
      <protection/>
    </xf>
    <xf numFmtId="3" fontId="31" fillId="0" borderId="10" xfId="57" applyNumberFormat="1" applyFont="1" applyBorder="1" applyAlignment="1">
      <alignment vertical="center"/>
      <protection/>
    </xf>
    <xf numFmtId="3" fontId="0" fillId="0" borderId="16" xfId="57" applyNumberFormat="1" applyFont="1" applyBorder="1">
      <alignment/>
      <protection/>
    </xf>
    <xf numFmtId="3" fontId="31" fillId="0" borderId="10" xfId="57" applyNumberFormat="1" applyFont="1" applyBorder="1">
      <alignment/>
      <protection/>
    </xf>
    <xf numFmtId="3" fontId="28" fillId="0" borderId="10" xfId="57" applyNumberFormat="1" applyFont="1" applyBorder="1" applyAlignment="1">
      <alignment vertical="center"/>
      <protection/>
    </xf>
    <xf numFmtId="3" fontId="31" fillId="0" borderId="10" xfId="57" applyNumberFormat="1" applyFont="1" applyFill="1" applyBorder="1">
      <alignment/>
      <protection/>
    </xf>
    <xf numFmtId="0" fontId="0" fillId="0" borderId="0" xfId="0" applyAlignment="1">
      <alignment horizontal="left"/>
    </xf>
    <xf numFmtId="3" fontId="24" fillId="0" borderId="15" xfId="57" applyNumberFormat="1" applyFont="1" applyFill="1" applyBorder="1">
      <alignment/>
      <protection/>
    </xf>
    <xf numFmtId="3" fontId="23" fillId="0" borderId="11" xfId="57" applyNumberFormat="1" applyFont="1" applyFill="1" applyBorder="1">
      <alignment/>
      <protection/>
    </xf>
    <xf numFmtId="3" fontId="23" fillId="0" borderId="10" xfId="57" applyNumberFormat="1" applyFont="1" applyBorder="1" applyAlignment="1">
      <alignment horizontal="left" vertical="center"/>
      <protection/>
    </xf>
    <xf numFmtId="3" fontId="23" fillId="0" borderId="12" xfId="57" applyNumberFormat="1" applyFont="1" applyBorder="1">
      <alignment/>
      <protection/>
    </xf>
    <xf numFmtId="3" fontId="30" fillId="0" borderId="10" xfId="59" applyNumberFormat="1" applyFont="1" applyFill="1" applyBorder="1" applyAlignment="1">
      <alignment/>
      <protection/>
    </xf>
    <xf numFmtId="3" fontId="23" fillId="0" borderId="17" xfId="57" applyNumberFormat="1" applyFont="1" applyBorder="1" applyAlignment="1">
      <alignment vertical="center"/>
      <protection/>
    </xf>
    <xf numFmtId="3" fontId="16" fillId="24" borderId="10" xfId="57" applyNumberFormat="1" applyFont="1" applyFill="1" applyBorder="1" applyAlignment="1">
      <alignment vertical="center"/>
      <protection/>
    </xf>
    <xf numFmtId="3" fontId="16" fillId="24" borderId="12" xfId="57" applyNumberFormat="1" applyFont="1" applyFill="1" applyBorder="1">
      <alignment/>
      <protection/>
    </xf>
    <xf numFmtId="3" fontId="30" fillId="0" borderId="16" xfId="0" applyNumberFormat="1" applyFont="1" applyBorder="1" applyAlignment="1">
      <alignment/>
    </xf>
    <xf numFmtId="0" fontId="27" fillId="0" borderId="10" xfId="59" applyFont="1" applyFill="1" applyBorder="1" applyAlignment="1">
      <alignment/>
      <protection/>
    </xf>
    <xf numFmtId="0" fontId="27" fillId="0" borderId="12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0" xfId="59" applyFont="1" applyBorder="1" applyAlignment="1">
      <alignment/>
      <protection/>
    </xf>
    <xf numFmtId="0" fontId="16" fillId="0" borderId="10" xfId="59" applyFont="1" applyFill="1" applyBorder="1" applyAlignment="1">
      <alignment/>
      <protection/>
    </xf>
    <xf numFmtId="3" fontId="16" fillId="0" borderId="10" xfId="0" applyNumberFormat="1" applyFont="1" applyBorder="1" applyAlignment="1">
      <alignment/>
    </xf>
    <xf numFmtId="3" fontId="16" fillId="0" borderId="17" xfId="57" applyNumberFormat="1" applyFont="1" applyBorder="1" applyAlignment="1">
      <alignment vertical="center"/>
      <protection/>
    </xf>
    <xf numFmtId="3" fontId="24" fillId="0" borderId="17" xfId="57" applyNumberFormat="1" applyFont="1" applyBorder="1" applyAlignment="1">
      <alignment vertical="center"/>
      <protection/>
    </xf>
    <xf numFmtId="3" fontId="27" fillId="0" borderId="18" xfId="57" applyNumberFormat="1" applyFont="1" applyBorder="1">
      <alignment/>
      <protection/>
    </xf>
    <xf numFmtId="3" fontId="23" fillId="0" borderId="18" xfId="57" applyNumberFormat="1" applyFont="1" applyBorder="1">
      <alignment/>
      <protection/>
    </xf>
    <xf numFmtId="3" fontId="16" fillId="0" borderId="18" xfId="57" applyNumberFormat="1" applyFont="1" applyBorder="1">
      <alignment/>
      <protection/>
    </xf>
    <xf numFmtId="3" fontId="16" fillId="0" borderId="10" xfId="59" applyNumberFormat="1" applyFont="1" applyFill="1" applyBorder="1" applyAlignment="1">
      <alignment/>
      <protection/>
    </xf>
    <xf numFmtId="3" fontId="24" fillId="0" borderId="10" xfId="57" applyNumberFormat="1" applyFont="1" applyBorder="1" applyAlignment="1">
      <alignment vertical="center"/>
      <protection/>
    </xf>
    <xf numFmtId="3" fontId="16" fillId="0" borderId="16" xfId="0" applyNumberFormat="1" applyFont="1" applyBorder="1" applyAlignment="1">
      <alignment/>
    </xf>
    <xf numFmtId="3" fontId="0" fillId="0" borderId="10" xfId="57" applyNumberFormat="1" applyFont="1" applyBorder="1" applyAlignment="1">
      <alignment vertical="center"/>
      <protection/>
    </xf>
    <xf numFmtId="3" fontId="23" fillId="0" borderId="19" xfId="57" applyNumberFormat="1" applyFont="1" applyBorder="1" applyAlignment="1">
      <alignment horizontal="left" vertical="center"/>
      <protection/>
    </xf>
    <xf numFmtId="3" fontId="24" fillId="0" borderId="19" xfId="57" applyNumberFormat="1" applyFont="1" applyBorder="1" applyAlignment="1">
      <alignment horizontal="left" vertical="center"/>
      <protection/>
    </xf>
    <xf numFmtId="3" fontId="16" fillId="0" borderId="16" xfId="57" applyNumberFormat="1" applyFont="1" applyBorder="1">
      <alignment/>
      <protection/>
    </xf>
    <xf numFmtId="3" fontId="23" fillId="0" borderId="18" xfId="57" applyNumberFormat="1" applyFont="1" applyBorder="1" applyAlignment="1">
      <alignment vertical="center"/>
      <protection/>
    </xf>
    <xf numFmtId="3" fontId="16" fillId="0" borderId="20" xfId="57" applyNumberFormat="1" applyFont="1" applyBorder="1">
      <alignment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16" fillId="0" borderId="19" xfId="57" applyNumberFormat="1" applyFont="1" applyBorder="1" applyAlignment="1">
      <alignment horizontal="right" vertical="center"/>
      <protection/>
    </xf>
    <xf numFmtId="0" fontId="16" fillId="0" borderId="19" xfId="0" applyFont="1" applyFill="1" applyBorder="1" applyAlignment="1">
      <alignment/>
    </xf>
    <xf numFmtId="3" fontId="30" fillId="0" borderId="10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" fontId="16" fillId="0" borderId="19" xfId="57" applyNumberFormat="1" applyFont="1" applyBorder="1" applyAlignment="1">
      <alignment horizontal="left" vertical="center"/>
      <protection/>
    </xf>
    <xf numFmtId="3" fontId="30" fillId="0" borderId="19" xfId="0" applyNumberFormat="1" applyFont="1" applyBorder="1" applyAlignment="1">
      <alignment/>
    </xf>
    <xf numFmtId="3" fontId="27" fillId="0" borderId="20" xfId="57" applyNumberFormat="1" applyFont="1" applyBorder="1">
      <alignment/>
      <protection/>
    </xf>
    <xf numFmtId="0" fontId="16" fillId="0" borderId="1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2" fillId="0" borderId="16" xfId="0" applyFont="1" applyFill="1" applyBorder="1" applyAlignment="1">
      <alignment horizontal="left"/>
    </xf>
    <xf numFmtId="3" fontId="2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3" fontId="22" fillId="0" borderId="0" xfId="57" applyNumberFormat="1" applyFont="1" applyAlignment="1">
      <alignment horizontal="center"/>
      <protection/>
    </xf>
    <xf numFmtId="0" fontId="29" fillId="0" borderId="0" xfId="0" applyFont="1" applyAlignment="1">
      <alignment/>
    </xf>
    <xf numFmtId="3" fontId="24" fillId="0" borderId="15" xfId="57" applyNumberFormat="1" applyFont="1" applyBorder="1" applyAlignment="1">
      <alignment horizontal="center" vertical="center" wrapText="1"/>
      <protection/>
    </xf>
    <xf numFmtId="3" fontId="24" fillId="0" borderId="18" xfId="57" applyNumberFormat="1" applyFont="1" applyBorder="1" applyAlignment="1">
      <alignment horizontal="center" vertical="center" wrapText="1"/>
      <protection/>
    </xf>
    <xf numFmtId="3" fontId="23" fillId="0" borderId="15" xfId="57" applyNumberFormat="1" applyFont="1" applyBorder="1" applyAlignment="1">
      <alignment horizontal="center" vertical="center"/>
      <protection/>
    </xf>
    <xf numFmtId="3" fontId="23" fillId="0" borderId="18" xfId="57" applyNumberFormat="1" applyFont="1" applyBorder="1" applyAlignment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1évivéglegesteljesítésápr21" xfId="58"/>
    <cellStyle name="Normál_2012éviköltségvetésjan19este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3"/>
  <sheetViews>
    <sheetView tabSelected="1" zoomScalePageLayoutView="0" workbookViewId="0" topLeftCell="A268">
      <selection activeCell="D297" sqref="D297"/>
    </sheetView>
  </sheetViews>
  <sheetFormatPr defaultColWidth="9.140625" defaultRowHeight="12.75"/>
  <cols>
    <col min="1" max="1" width="5.8515625" style="0" customWidth="1"/>
    <col min="2" max="2" width="84.140625" style="0" customWidth="1"/>
    <col min="3" max="4" width="11.7109375" style="0" customWidth="1"/>
  </cols>
  <sheetData>
    <row r="1" spans="1:4" ht="15.75">
      <c r="A1" s="93" t="s">
        <v>31</v>
      </c>
      <c r="B1" s="94"/>
      <c r="C1" s="94"/>
      <c r="D1" s="94"/>
    </row>
    <row r="2" spans="1:4" ht="12.75">
      <c r="A2" s="95"/>
      <c r="B2" s="96"/>
      <c r="C2" s="96"/>
      <c r="D2" s="96"/>
    </row>
    <row r="3" spans="1:4" ht="15.75">
      <c r="A3" s="2"/>
      <c r="B3" s="1"/>
      <c r="C3" s="1"/>
      <c r="D3" s="3" t="s">
        <v>0</v>
      </c>
    </row>
    <row r="4" spans="1:4" ht="15" customHeight="1">
      <c r="A4" s="97" t="s">
        <v>32</v>
      </c>
      <c r="B4" s="99" t="s">
        <v>1</v>
      </c>
      <c r="C4" s="99" t="s">
        <v>2</v>
      </c>
      <c r="D4" s="99" t="s">
        <v>3</v>
      </c>
    </row>
    <row r="5" spans="1:4" ht="15" customHeight="1">
      <c r="A5" s="98"/>
      <c r="B5" s="100"/>
      <c r="C5" s="100"/>
      <c r="D5" s="100"/>
    </row>
    <row r="6" spans="1:4" ht="15">
      <c r="A6" s="4"/>
      <c r="B6" s="4"/>
      <c r="C6" s="5"/>
      <c r="D6" s="5"/>
    </row>
    <row r="7" spans="1:4" ht="15">
      <c r="A7" s="4" t="s">
        <v>4</v>
      </c>
      <c r="B7" s="4"/>
      <c r="C7" s="5"/>
      <c r="D7" s="5"/>
    </row>
    <row r="8" spans="1:4" ht="15">
      <c r="A8" s="4"/>
      <c r="B8" s="4"/>
      <c r="C8" s="5"/>
      <c r="D8" s="5"/>
    </row>
    <row r="9" spans="1:4" ht="15">
      <c r="A9" s="5" t="s">
        <v>5</v>
      </c>
      <c r="B9" s="4"/>
      <c r="C9" s="5"/>
      <c r="D9" s="5"/>
    </row>
    <row r="10" spans="1:5" ht="12.75">
      <c r="A10" s="13">
        <v>1012</v>
      </c>
      <c r="B10" s="13" t="s">
        <v>85</v>
      </c>
      <c r="C10" s="7">
        <v>3912</v>
      </c>
      <c r="D10" s="5"/>
      <c r="E10" s="89"/>
    </row>
    <row r="11" spans="1:5" ht="12.75">
      <c r="A11" s="13">
        <v>1013</v>
      </c>
      <c r="B11" s="60" t="s">
        <v>27</v>
      </c>
      <c r="C11" s="7">
        <f>SUM(C12:C13)</f>
        <v>16934</v>
      </c>
      <c r="D11" s="5"/>
      <c r="E11" s="89"/>
    </row>
    <row r="12" spans="1:5" ht="12.75">
      <c r="A12" s="13"/>
      <c r="B12" s="28" t="s">
        <v>133</v>
      </c>
      <c r="C12" s="10">
        <v>15981</v>
      </c>
      <c r="D12" s="5"/>
      <c r="E12" s="89"/>
    </row>
    <row r="13" spans="1:5" ht="12.75">
      <c r="A13" s="13"/>
      <c r="B13" s="28" t="s">
        <v>84</v>
      </c>
      <c r="C13" s="10">
        <v>953</v>
      </c>
      <c r="D13" s="5"/>
      <c r="E13" s="89"/>
    </row>
    <row r="14" spans="1:5" ht="12.75">
      <c r="A14" s="6">
        <v>1014</v>
      </c>
      <c r="B14" s="61" t="s">
        <v>26</v>
      </c>
      <c r="C14" s="15">
        <f>C15</f>
        <v>1500</v>
      </c>
      <c r="D14" s="5"/>
      <c r="E14" s="89"/>
    </row>
    <row r="15" spans="1:5" ht="15">
      <c r="A15" s="26"/>
      <c r="B15" s="8" t="s">
        <v>134</v>
      </c>
      <c r="C15" s="10">
        <v>1500</v>
      </c>
      <c r="D15" s="5"/>
      <c r="E15" s="89"/>
    </row>
    <row r="16" spans="1:5" ht="12.75">
      <c r="A16" s="62">
        <v>1015</v>
      </c>
      <c r="B16" s="60" t="s">
        <v>6</v>
      </c>
      <c r="C16" s="15">
        <f>SUM(C17)</f>
        <v>2084</v>
      </c>
      <c r="D16" s="7"/>
      <c r="E16" s="89"/>
    </row>
    <row r="17" spans="1:5" ht="12.75">
      <c r="A17" s="9"/>
      <c r="B17" s="57" t="s">
        <v>135</v>
      </c>
      <c r="C17" s="10">
        <v>2084</v>
      </c>
      <c r="D17" s="7"/>
      <c r="E17" s="89"/>
    </row>
    <row r="18" spans="1:5" ht="12.75">
      <c r="A18" s="6">
        <v>1016</v>
      </c>
      <c r="B18" s="25" t="s">
        <v>40</v>
      </c>
      <c r="C18" s="15">
        <f>C19</f>
        <v>544</v>
      </c>
      <c r="D18" s="7"/>
      <c r="E18" s="89"/>
    </row>
    <row r="19" spans="1:5" ht="12.75">
      <c r="A19" s="9"/>
      <c r="B19" s="25" t="s">
        <v>41</v>
      </c>
      <c r="C19" s="10">
        <v>544</v>
      </c>
      <c r="D19" s="7"/>
      <c r="E19" s="89"/>
    </row>
    <row r="20" spans="1:4" ht="12.75">
      <c r="A20" s="9">
        <v>1020</v>
      </c>
      <c r="B20" s="25" t="s">
        <v>93</v>
      </c>
      <c r="C20" s="15">
        <v>31</v>
      </c>
      <c r="D20" s="7"/>
    </row>
    <row r="21" spans="1:4" ht="15">
      <c r="A21" s="5" t="s">
        <v>7</v>
      </c>
      <c r="B21" s="4"/>
      <c r="C21" s="7">
        <f>SUM(C10+C11+C14+C16+C18+C20)</f>
        <v>25005</v>
      </c>
      <c r="D21" s="5"/>
    </row>
    <row r="22" spans="1:4" ht="15">
      <c r="A22" s="5"/>
      <c r="B22" s="4"/>
      <c r="C22" s="7"/>
      <c r="D22" s="5"/>
    </row>
    <row r="23" spans="1:4" ht="15">
      <c r="A23" s="7" t="s">
        <v>42</v>
      </c>
      <c r="B23" s="49"/>
      <c r="C23" s="5"/>
      <c r="D23" s="5"/>
    </row>
    <row r="24" spans="1:4" ht="12.75">
      <c r="A24" s="6">
        <v>2305</v>
      </c>
      <c r="B24" s="12" t="s">
        <v>8</v>
      </c>
      <c r="C24" s="5"/>
      <c r="D24" s="5">
        <f>SUM(D25:D26)</f>
        <v>20</v>
      </c>
    </row>
    <row r="25" spans="1:4" ht="12.75">
      <c r="A25" s="6"/>
      <c r="B25" s="29" t="s">
        <v>9</v>
      </c>
      <c r="C25" s="5"/>
      <c r="D25" s="23">
        <v>17</v>
      </c>
    </row>
    <row r="26" spans="1:4" ht="12.75">
      <c r="A26" s="6"/>
      <c r="B26" s="30" t="s">
        <v>28</v>
      </c>
      <c r="C26" s="5"/>
      <c r="D26" s="23">
        <v>3</v>
      </c>
    </row>
    <row r="27" spans="1:4" ht="12.75">
      <c r="A27" s="6">
        <v>2309</v>
      </c>
      <c r="B27" s="12" t="s">
        <v>10</v>
      </c>
      <c r="C27" s="5"/>
      <c r="D27" s="5">
        <f>SUM(D28:D29)</f>
        <v>60</v>
      </c>
    </row>
    <row r="28" spans="1:4" ht="12.75">
      <c r="A28" s="6"/>
      <c r="B28" s="29" t="s">
        <v>9</v>
      </c>
      <c r="C28" s="5"/>
      <c r="D28" s="23">
        <v>50</v>
      </c>
    </row>
    <row r="29" spans="1:4" ht="12.75">
      <c r="A29" s="6"/>
      <c r="B29" s="30" t="s">
        <v>28</v>
      </c>
      <c r="C29" s="5"/>
      <c r="D29" s="23">
        <v>10</v>
      </c>
    </row>
    <row r="30" spans="1:4" ht="12.75">
      <c r="A30" s="6">
        <v>2315</v>
      </c>
      <c r="B30" s="12" t="s">
        <v>11</v>
      </c>
      <c r="C30" s="5"/>
      <c r="D30" s="5">
        <f>SUM(D31:D32)</f>
        <v>56</v>
      </c>
    </row>
    <row r="31" spans="1:4" ht="12.75">
      <c r="A31" s="6"/>
      <c r="B31" s="29" t="s">
        <v>9</v>
      </c>
      <c r="C31" s="5"/>
      <c r="D31" s="23">
        <v>47</v>
      </c>
    </row>
    <row r="32" spans="1:4" ht="12.75">
      <c r="A32" s="6"/>
      <c r="B32" s="30" t="s">
        <v>28</v>
      </c>
      <c r="C32" s="5"/>
      <c r="D32" s="23">
        <v>9</v>
      </c>
    </row>
    <row r="33" spans="1:4" ht="12.75">
      <c r="A33" s="6">
        <v>2325</v>
      </c>
      <c r="B33" s="12" t="s">
        <v>12</v>
      </c>
      <c r="C33" s="5"/>
      <c r="D33" s="5">
        <f>SUM(D34:D35)</f>
        <v>51</v>
      </c>
    </row>
    <row r="34" spans="1:4" ht="12.75">
      <c r="A34" s="6"/>
      <c r="B34" s="29" t="s">
        <v>9</v>
      </c>
      <c r="C34" s="5"/>
      <c r="D34" s="23">
        <v>43</v>
      </c>
    </row>
    <row r="35" spans="1:4" ht="12.75">
      <c r="A35" s="6"/>
      <c r="B35" s="31" t="s">
        <v>28</v>
      </c>
      <c r="C35" s="5"/>
      <c r="D35" s="23">
        <v>8</v>
      </c>
    </row>
    <row r="36" spans="1:4" ht="12.75">
      <c r="A36" s="6">
        <v>2345</v>
      </c>
      <c r="B36" s="12" t="s">
        <v>14</v>
      </c>
      <c r="C36" s="5"/>
      <c r="D36" s="5">
        <f>SUM(D37:D38)</f>
        <v>39</v>
      </c>
    </row>
    <row r="37" spans="1:4" ht="12.75">
      <c r="A37" s="6"/>
      <c r="B37" s="29" t="s">
        <v>9</v>
      </c>
      <c r="C37" s="5"/>
      <c r="D37" s="23">
        <v>33</v>
      </c>
    </row>
    <row r="38" spans="1:4" ht="12.75">
      <c r="A38" s="6"/>
      <c r="B38" s="30" t="s">
        <v>28</v>
      </c>
      <c r="C38" s="5"/>
      <c r="D38" s="23">
        <v>6</v>
      </c>
    </row>
    <row r="39" spans="1:4" ht="12.75">
      <c r="A39" s="32">
        <v>2795</v>
      </c>
      <c r="B39" s="33" t="s">
        <v>15</v>
      </c>
      <c r="C39" s="5"/>
      <c r="D39" s="5">
        <f>SUM(D40:D41)</f>
        <v>208</v>
      </c>
    </row>
    <row r="40" spans="1:4" ht="12.75">
      <c r="A40" s="14"/>
      <c r="B40" s="29" t="s">
        <v>9</v>
      </c>
      <c r="C40" s="5"/>
      <c r="D40" s="23">
        <v>174</v>
      </c>
    </row>
    <row r="41" spans="1:4" ht="12.75">
      <c r="A41" s="34"/>
      <c r="B41" s="30" t="s">
        <v>28</v>
      </c>
      <c r="C41" s="35"/>
      <c r="D41" s="36">
        <v>34</v>
      </c>
    </row>
    <row r="42" spans="1:4" ht="12.75">
      <c r="A42" s="13">
        <v>2850</v>
      </c>
      <c r="B42" s="12" t="s">
        <v>16</v>
      </c>
      <c r="C42" s="15"/>
      <c r="D42" s="15">
        <f>SUM(D43:D44)</f>
        <v>344</v>
      </c>
    </row>
    <row r="43" spans="1:4" ht="12.75">
      <c r="A43" s="13"/>
      <c r="B43" s="29" t="s">
        <v>9</v>
      </c>
      <c r="C43" s="13"/>
      <c r="D43" s="10">
        <v>288</v>
      </c>
    </row>
    <row r="44" spans="1:4" ht="12.75">
      <c r="A44" s="13"/>
      <c r="B44" s="30" t="s">
        <v>28</v>
      </c>
      <c r="C44" s="13"/>
      <c r="D44" s="10">
        <v>56</v>
      </c>
    </row>
    <row r="45" spans="1:4" ht="12.75">
      <c r="A45" s="16">
        <v>2875</v>
      </c>
      <c r="B45" s="33" t="s">
        <v>17</v>
      </c>
      <c r="C45" s="15"/>
      <c r="D45" s="15">
        <f>SUM(D46:D47)</f>
        <v>808</v>
      </c>
    </row>
    <row r="46" spans="1:4" ht="12.75">
      <c r="A46" s="13"/>
      <c r="B46" s="23" t="s">
        <v>9</v>
      </c>
      <c r="C46" s="13"/>
      <c r="D46" s="10">
        <v>676</v>
      </c>
    </row>
    <row r="47" spans="1:4" ht="12.75">
      <c r="A47" s="13"/>
      <c r="B47" s="31" t="s">
        <v>28</v>
      </c>
      <c r="C47" s="13"/>
      <c r="D47" s="10">
        <v>132</v>
      </c>
    </row>
    <row r="48" spans="1:4" ht="12.75">
      <c r="A48" s="7" t="s">
        <v>18</v>
      </c>
      <c r="B48" s="29"/>
      <c r="C48" s="15"/>
      <c r="D48" s="15">
        <f>D24+D27+D30+D33+D36+D39+D42+D45</f>
        <v>1586</v>
      </c>
    </row>
    <row r="49" spans="1:4" ht="15">
      <c r="A49" s="7"/>
      <c r="B49" s="49"/>
      <c r="C49" s="5"/>
      <c r="D49" s="7"/>
    </row>
    <row r="50" spans="1:4" ht="15">
      <c r="A50" s="7" t="s">
        <v>33</v>
      </c>
      <c r="B50" s="49"/>
      <c r="C50" s="5"/>
      <c r="D50" s="7"/>
    </row>
    <row r="51" spans="1:4" ht="12.75">
      <c r="A51" s="17">
        <v>3021</v>
      </c>
      <c r="B51" s="18" t="s">
        <v>19</v>
      </c>
      <c r="C51" s="5"/>
      <c r="D51" s="7"/>
    </row>
    <row r="52" spans="1:4" ht="15">
      <c r="A52" s="19"/>
      <c r="B52" s="23" t="s">
        <v>9</v>
      </c>
      <c r="C52" s="5"/>
      <c r="D52" s="6">
        <v>371</v>
      </c>
    </row>
    <row r="53" spans="1:4" ht="15">
      <c r="A53" s="19"/>
      <c r="B53" s="31" t="s">
        <v>28</v>
      </c>
      <c r="C53" s="5"/>
      <c r="D53" s="6">
        <v>72</v>
      </c>
    </row>
    <row r="54" spans="1:4" ht="12.75">
      <c r="A54" s="7" t="s">
        <v>29</v>
      </c>
      <c r="B54" s="20"/>
      <c r="C54" s="5"/>
      <c r="D54" s="7">
        <f>SUM(D52:D53)</f>
        <v>443</v>
      </c>
    </row>
    <row r="55" spans="1:4" ht="12.75">
      <c r="A55" s="7"/>
      <c r="B55" s="20"/>
      <c r="C55" s="5"/>
      <c r="D55" s="7"/>
    </row>
    <row r="56" spans="1:4" ht="15">
      <c r="A56" s="7" t="s">
        <v>34</v>
      </c>
      <c r="B56" s="49"/>
      <c r="C56" s="5"/>
      <c r="D56" s="7"/>
    </row>
    <row r="57" spans="1:4" ht="12.75">
      <c r="A57" s="6">
        <v>3030</v>
      </c>
      <c r="B57" s="20" t="s">
        <v>20</v>
      </c>
      <c r="C57" s="5"/>
      <c r="D57" s="7"/>
    </row>
    <row r="58" spans="1:4" ht="12.75">
      <c r="A58" s="7"/>
      <c r="B58" s="24" t="s">
        <v>9</v>
      </c>
      <c r="C58" s="5"/>
      <c r="D58" s="6">
        <v>46</v>
      </c>
    </row>
    <row r="59" spans="1:4" ht="12.75">
      <c r="A59" s="7"/>
      <c r="B59" s="31" t="s">
        <v>28</v>
      </c>
      <c r="C59" s="5"/>
      <c r="D59" s="6">
        <v>9</v>
      </c>
    </row>
    <row r="60" spans="1:4" ht="12.75">
      <c r="A60" s="7" t="s">
        <v>30</v>
      </c>
      <c r="B60" s="20"/>
      <c r="C60" s="5"/>
      <c r="D60" s="7">
        <f>SUM(D58:D59)</f>
        <v>55</v>
      </c>
    </row>
    <row r="61" spans="1:4" ht="12.75">
      <c r="A61" s="48"/>
      <c r="B61" s="20"/>
      <c r="C61" s="5"/>
      <c r="D61" s="7"/>
    </row>
    <row r="62" spans="1:4" ht="12.75">
      <c r="A62" s="37" t="s">
        <v>24</v>
      </c>
      <c r="B62" s="38"/>
      <c r="C62" s="5"/>
      <c r="D62" s="7"/>
    </row>
    <row r="63" spans="1:4" ht="12.75">
      <c r="A63" s="39">
        <v>6110</v>
      </c>
      <c r="B63" s="40" t="s">
        <v>22</v>
      </c>
      <c r="C63" s="5"/>
      <c r="D63" s="6">
        <v>22921</v>
      </c>
    </row>
    <row r="64" spans="1:4" ht="12.75">
      <c r="A64" s="37" t="s">
        <v>25</v>
      </c>
      <c r="B64" s="38"/>
      <c r="C64" s="5"/>
      <c r="D64" s="7">
        <f>SUM(D63)</f>
        <v>22921</v>
      </c>
    </row>
    <row r="65" spans="1:4" ht="12.75">
      <c r="A65" s="7"/>
      <c r="B65" s="20"/>
      <c r="C65" s="5"/>
      <c r="D65" s="7"/>
    </row>
    <row r="66" spans="1:4" ht="15">
      <c r="A66" s="21" t="s">
        <v>21</v>
      </c>
      <c r="B66" s="4"/>
      <c r="C66" s="5">
        <f>SUM(C21)</f>
        <v>25005</v>
      </c>
      <c r="D66" s="7">
        <f>D48+D54+D60+D64</f>
        <v>25005</v>
      </c>
    </row>
    <row r="67" spans="1:4" ht="15">
      <c r="A67" s="53"/>
      <c r="B67" s="41"/>
      <c r="C67" s="5"/>
      <c r="D67" s="7"/>
    </row>
    <row r="68" spans="1:4" ht="15">
      <c r="A68" s="53"/>
      <c r="B68" s="51"/>
      <c r="C68" s="5"/>
      <c r="D68" s="7"/>
    </row>
    <row r="69" spans="1:4" ht="15">
      <c r="A69" s="53"/>
      <c r="B69" s="51"/>
      <c r="C69" s="5"/>
      <c r="D69" s="7"/>
    </row>
    <row r="70" spans="1:4" ht="15">
      <c r="A70" s="53"/>
      <c r="B70" s="51"/>
      <c r="C70" s="5"/>
      <c r="D70" s="7"/>
    </row>
    <row r="71" spans="1:4" ht="15">
      <c r="A71" s="53"/>
      <c r="B71" s="51"/>
      <c r="C71" s="5"/>
      <c r="D71" s="7"/>
    </row>
    <row r="72" spans="1:4" ht="15">
      <c r="A72" s="53" t="s">
        <v>53</v>
      </c>
      <c r="B72" s="51"/>
      <c r="C72" s="5"/>
      <c r="D72" s="7"/>
    </row>
    <row r="73" spans="1:4" ht="15">
      <c r="A73" s="53"/>
      <c r="B73" s="51"/>
      <c r="C73" s="5"/>
      <c r="D73" s="7"/>
    </row>
    <row r="74" spans="1:4" ht="15">
      <c r="A74" s="64" t="s">
        <v>136</v>
      </c>
      <c r="B74" s="51"/>
      <c r="C74" s="5"/>
      <c r="D74" s="7"/>
    </row>
    <row r="75" spans="1:4" ht="12.75">
      <c r="A75" s="6">
        <v>2305</v>
      </c>
      <c r="B75" s="12" t="s">
        <v>8</v>
      </c>
      <c r="C75" s="5"/>
      <c r="D75" s="7">
        <f>SUM(D76:D77)</f>
        <v>2588</v>
      </c>
    </row>
    <row r="76" spans="1:4" ht="12.75">
      <c r="A76" s="6"/>
      <c r="B76" s="29" t="s">
        <v>9</v>
      </c>
      <c r="C76" s="5"/>
      <c r="D76" s="10">
        <v>2166</v>
      </c>
    </row>
    <row r="77" spans="1:4" ht="12.75">
      <c r="A77" s="6"/>
      <c r="B77" s="30" t="s">
        <v>28</v>
      </c>
      <c r="C77" s="5"/>
      <c r="D77" s="10">
        <v>422</v>
      </c>
    </row>
    <row r="78" spans="1:4" ht="12.75">
      <c r="A78" s="6">
        <v>2309</v>
      </c>
      <c r="B78" s="12" t="s">
        <v>10</v>
      </c>
      <c r="C78" s="5"/>
      <c r="D78" s="7">
        <f>SUM(D79:D80)</f>
        <v>2750</v>
      </c>
    </row>
    <row r="79" spans="1:4" ht="12.75">
      <c r="A79" s="6"/>
      <c r="B79" s="29" t="s">
        <v>9</v>
      </c>
      <c r="C79" s="5"/>
      <c r="D79" s="10">
        <v>2301</v>
      </c>
    </row>
    <row r="80" spans="1:4" ht="12.75">
      <c r="A80" s="6"/>
      <c r="B80" s="31" t="s">
        <v>28</v>
      </c>
      <c r="C80" s="5"/>
      <c r="D80" s="10">
        <v>449</v>
      </c>
    </row>
    <row r="81" spans="1:4" ht="12.75">
      <c r="A81" s="6">
        <v>2310</v>
      </c>
      <c r="B81" s="55" t="s">
        <v>36</v>
      </c>
      <c r="C81" s="5"/>
      <c r="D81" s="7">
        <f>SUM(D82:D83)</f>
        <v>1456</v>
      </c>
    </row>
    <row r="82" spans="1:4" ht="12.75">
      <c r="A82" s="6"/>
      <c r="B82" s="24" t="s">
        <v>9</v>
      </c>
      <c r="C82" s="5"/>
      <c r="D82" s="10">
        <v>1218</v>
      </c>
    </row>
    <row r="83" spans="1:4" ht="12.75">
      <c r="A83" s="6"/>
      <c r="B83" s="31" t="s">
        <v>28</v>
      </c>
      <c r="C83" s="5"/>
      <c r="D83" s="10">
        <v>238</v>
      </c>
    </row>
    <row r="84" spans="1:4" ht="12.75">
      <c r="A84" s="6">
        <v>2315</v>
      </c>
      <c r="B84" s="12" t="s">
        <v>11</v>
      </c>
      <c r="C84" s="5"/>
      <c r="D84" s="7">
        <f>SUM(D85:D86)</f>
        <v>5177</v>
      </c>
    </row>
    <row r="85" spans="1:4" ht="12.75">
      <c r="A85" s="6"/>
      <c r="B85" s="29" t="s">
        <v>9</v>
      </c>
      <c r="C85" s="5"/>
      <c r="D85" s="10">
        <v>4332</v>
      </c>
    </row>
    <row r="86" spans="1:4" ht="12.75">
      <c r="A86" s="6"/>
      <c r="B86" s="30" t="s">
        <v>28</v>
      </c>
      <c r="C86" s="5"/>
      <c r="D86" s="10">
        <v>845</v>
      </c>
    </row>
    <row r="87" spans="1:4" ht="12.75">
      <c r="A87" s="6">
        <v>2325</v>
      </c>
      <c r="B87" s="12" t="s">
        <v>12</v>
      </c>
      <c r="C87" s="5"/>
      <c r="D87" s="7">
        <f>SUM(D88:D89)</f>
        <v>3074</v>
      </c>
    </row>
    <row r="88" spans="1:4" ht="12.75">
      <c r="A88" s="6"/>
      <c r="B88" s="29" t="s">
        <v>9</v>
      </c>
      <c r="C88" s="5"/>
      <c r="D88" s="10">
        <v>2572</v>
      </c>
    </row>
    <row r="89" spans="1:4" ht="12.75">
      <c r="A89" s="6"/>
      <c r="B89" s="31" t="s">
        <v>28</v>
      </c>
      <c r="C89" s="5"/>
      <c r="D89" s="10">
        <v>502</v>
      </c>
    </row>
    <row r="90" spans="1:4" ht="12.75">
      <c r="A90" s="6">
        <v>2330</v>
      </c>
      <c r="B90" s="13" t="s">
        <v>13</v>
      </c>
      <c r="C90" s="5"/>
      <c r="D90" s="7">
        <f>SUM(D91:D92)</f>
        <v>2265</v>
      </c>
    </row>
    <row r="91" spans="1:4" ht="12.75">
      <c r="A91" s="6"/>
      <c r="B91" s="29" t="s">
        <v>9</v>
      </c>
      <c r="C91" s="5"/>
      <c r="D91" s="10">
        <v>1895</v>
      </c>
    </row>
    <row r="92" spans="1:4" ht="12.75">
      <c r="A92" s="6"/>
      <c r="B92" s="31" t="s">
        <v>28</v>
      </c>
      <c r="C92" s="5"/>
      <c r="D92" s="10">
        <v>370</v>
      </c>
    </row>
    <row r="93" spans="1:4" ht="12.75">
      <c r="A93" s="54">
        <v>2335</v>
      </c>
      <c r="B93" s="55" t="s">
        <v>37</v>
      </c>
      <c r="C93" s="5"/>
      <c r="D93" s="7">
        <f>SUM(D94:D95)</f>
        <v>1618</v>
      </c>
    </row>
    <row r="94" spans="1:4" ht="12.75">
      <c r="A94" s="6"/>
      <c r="B94" s="24" t="s">
        <v>9</v>
      </c>
      <c r="C94" s="5"/>
      <c r="D94" s="10">
        <v>1354</v>
      </c>
    </row>
    <row r="95" spans="1:4" ht="12.75">
      <c r="A95" s="6"/>
      <c r="B95" s="31" t="s">
        <v>28</v>
      </c>
      <c r="C95" s="5"/>
      <c r="D95" s="10">
        <v>264</v>
      </c>
    </row>
    <row r="96" spans="1:4" ht="12.75">
      <c r="A96" s="6">
        <v>2345</v>
      </c>
      <c r="B96" s="12" t="s">
        <v>14</v>
      </c>
      <c r="C96" s="5"/>
      <c r="D96" s="7">
        <f>SUM(D97:D98)</f>
        <v>1456</v>
      </c>
    </row>
    <row r="97" spans="1:4" ht="12.75">
      <c r="A97" s="6"/>
      <c r="B97" s="29" t="s">
        <v>9</v>
      </c>
      <c r="C97" s="5"/>
      <c r="D97" s="10">
        <v>1218</v>
      </c>
    </row>
    <row r="98" spans="1:4" ht="12.75">
      <c r="A98" s="6"/>
      <c r="B98" s="31" t="s">
        <v>28</v>
      </c>
      <c r="C98" s="5"/>
      <c r="D98" s="10">
        <v>238</v>
      </c>
    </row>
    <row r="99" spans="1:4" ht="12.75">
      <c r="A99" s="54">
        <v>2360</v>
      </c>
      <c r="B99" s="55" t="s">
        <v>38</v>
      </c>
      <c r="C99" s="5"/>
      <c r="D99" s="7">
        <f>SUM(D100:D101)</f>
        <v>1456</v>
      </c>
    </row>
    <row r="100" spans="1:4" ht="12.75">
      <c r="A100" s="6"/>
      <c r="B100" s="24" t="s">
        <v>9</v>
      </c>
      <c r="C100" s="5"/>
      <c r="D100" s="10">
        <v>1218</v>
      </c>
    </row>
    <row r="101" spans="1:4" ht="12.75">
      <c r="A101" s="6"/>
      <c r="B101" s="31" t="s">
        <v>28</v>
      </c>
      <c r="C101" s="5"/>
      <c r="D101" s="10">
        <v>238</v>
      </c>
    </row>
    <row r="102" spans="1:4" ht="15">
      <c r="A102" s="64" t="s">
        <v>63</v>
      </c>
      <c r="B102" s="51"/>
      <c r="C102" s="5"/>
      <c r="D102" s="7">
        <f>SUM(D75+D78+D81+D84+D87+D90+D93+D96+D99)</f>
        <v>21840</v>
      </c>
    </row>
    <row r="103" spans="1:4" ht="15">
      <c r="A103" s="69"/>
      <c r="B103" s="51"/>
      <c r="C103" s="5"/>
      <c r="D103" s="7"/>
    </row>
    <row r="104" spans="1:4" ht="15">
      <c r="A104" s="64" t="s">
        <v>64</v>
      </c>
      <c r="B104" s="51"/>
      <c r="C104" s="5"/>
      <c r="D104" s="7"/>
    </row>
    <row r="105" spans="1:4" ht="12.75">
      <c r="A105" s="63">
        <v>2795</v>
      </c>
      <c r="B105" s="33" t="s">
        <v>137</v>
      </c>
      <c r="C105" s="13"/>
      <c r="D105" s="15">
        <f>SUM(D106:D108)</f>
        <v>9918</v>
      </c>
    </row>
    <row r="106" spans="1:4" ht="12.75">
      <c r="A106" s="63"/>
      <c r="B106" s="65" t="s">
        <v>9</v>
      </c>
      <c r="C106" s="13"/>
      <c r="D106" s="10">
        <v>7314</v>
      </c>
    </row>
    <row r="107" spans="1:4" ht="12.75">
      <c r="A107" s="63"/>
      <c r="B107" s="31" t="s">
        <v>57</v>
      </c>
      <c r="C107" s="13"/>
      <c r="D107" s="10">
        <v>1426</v>
      </c>
    </row>
    <row r="108" spans="1:4" ht="12.75">
      <c r="A108" s="63"/>
      <c r="B108" s="23" t="s">
        <v>54</v>
      </c>
      <c r="C108" s="5"/>
      <c r="D108" s="10">
        <v>1178</v>
      </c>
    </row>
    <row r="109" spans="1:4" ht="12.75">
      <c r="A109" s="63">
        <v>2875</v>
      </c>
      <c r="B109" s="67" t="s">
        <v>138</v>
      </c>
      <c r="C109" s="5"/>
      <c r="D109" s="15">
        <f>SUM(D110:D113)</f>
        <v>19612</v>
      </c>
    </row>
    <row r="110" spans="1:4" ht="12.75">
      <c r="A110" s="63"/>
      <c r="B110" s="65" t="s">
        <v>9</v>
      </c>
      <c r="C110" s="5"/>
      <c r="D110" s="10">
        <v>13180</v>
      </c>
    </row>
    <row r="111" spans="1:4" ht="12.75">
      <c r="A111" s="63"/>
      <c r="B111" s="65" t="s">
        <v>57</v>
      </c>
      <c r="C111" s="5"/>
      <c r="D111" s="10">
        <v>2654</v>
      </c>
    </row>
    <row r="112" spans="1:4" ht="12.75">
      <c r="A112" s="63"/>
      <c r="B112" s="65" t="s">
        <v>54</v>
      </c>
      <c r="C112" s="5"/>
      <c r="D112" s="10">
        <v>930</v>
      </c>
    </row>
    <row r="113" spans="1:4" ht="12.75">
      <c r="A113" s="63"/>
      <c r="B113" s="65" t="s">
        <v>58</v>
      </c>
      <c r="C113" s="5"/>
      <c r="D113" s="10">
        <v>2848</v>
      </c>
    </row>
    <row r="114" spans="1:4" ht="12.75">
      <c r="A114" s="64" t="s">
        <v>48</v>
      </c>
      <c r="B114" s="65"/>
      <c r="C114" s="5"/>
      <c r="D114" s="15">
        <f>SUM(D105+D109)</f>
        <v>29530</v>
      </c>
    </row>
    <row r="115" spans="1:4" ht="15">
      <c r="A115" s="53"/>
      <c r="B115" s="66"/>
      <c r="C115" s="5"/>
      <c r="D115" s="7"/>
    </row>
    <row r="116" spans="1:4" ht="15">
      <c r="A116" s="53" t="s">
        <v>60</v>
      </c>
      <c r="B116" s="51"/>
      <c r="C116" s="5"/>
      <c r="D116" s="7">
        <f>SUM(D102+D114)</f>
        <v>51370</v>
      </c>
    </row>
    <row r="117" spans="1:4" ht="15">
      <c r="A117" s="21"/>
      <c r="B117" s="51"/>
      <c r="C117" s="5"/>
      <c r="D117" s="7"/>
    </row>
    <row r="118" spans="1:4" ht="15">
      <c r="A118" s="50" t="s">
        <v>59</v>
      </c>
      <c r="B118" s="51"/>
      <c r="C118" s="5"/>
      <c r="D118" s="7"/>
    </row>
    <row r="119" spans="1:4" ht="15">
      <c r="A119" s="72"/>
      <c r="B119" s="4"/>
      <c r="C119" s="5"/>
      <c r="D119" s="7"/>
    </row>
    <row r="120" spans="1:4" ht="15">
      <c r="A120" s="73" t="s">
        <v>65</v>
      </c>
      <c r="B120" s="51"/>
      <c r="C120" s="5"/>
      <c r="D120" s="7"/>
    </row>
    <row r="121" spans="1:4" ht="12.75" customHeight="1">
      <c r="A121" s="78">
        <v>1030</v>
      </c>
      <c r="B121" s="13" t="s">
        <v>102</v>
      </c>
      <c r="C121" s="5">
        <f>SUM(C122)</f>
        <v>13</v>
      </c>
      <c r="D121" s="7"/>
    </row>
    <row r="122" spans="1:4" ht="12.75" customHeight="1">
      <c r="A122" s="78"/>
      <c r="B122" s="86" t="s">
        <v>103</v>
      </c>
      <c r="C122" s="23">
        <v>13</v>
      </c>
      <c r="D122" s="7"/>
    </row>
    <row r="123" spans="1:4" ht="12.75">
      <c r="A123" s="77">
        <v>1150</v>
      </c>
      <c r="B123" s="76" t="s">
        <v>66</v>
      </c>
      <c r="C123" s="13">
        <v>24601</v>
      </c>
      <c r="D123" s="7"/>
    </row>
    <row r="124" spans="1:4" ht="12.75">
      <c r="A124" s="78">
        <v>1160</v>
      </c>
      <c r="B124" s="13" t="s">
        <v>68</v>
      </c>
      <c r="C124" s="14">
        <f>SUM(C125:C127)</f>
        <v>5605</v>
      </c>
      <c r="D124" s="7"/>
    </row>
    <row r="125" spans="1:4" ht="12.75">
      <c r="A125" s="78"/>
      <c r="B125" s="65" t="s">
        <v>94</v>
      </c>
      <c r="C125" s="23">
        <v>1700</v>
      </c>
      <c r="D125" s="7"/>
    </row>
    <row r="126" spans="1:4" ht="12.75">
      <c r="A126" s="78"/>
      <c r="B126" s="65" t="s">
        <v>95</v>
      </c>
      <c r="C126" s="23">
        <v>2441</v>
      </c>
      <c r="D126" s="7"/>
    </row>
    <row r="127" spans="1:4" ht="12.75">
      <c r="A127" s="78"/>
      <c r="B127" s="65" t="s">
        <v>96</v>
      </c>
      <c r="C127" s="23">
        <v>1464</v>
      </c>
      <c r="D127" s="7"/>
    </row>
    <row r="128" spans="1:4" ht="12.75">
      <c r="A128" s="78">
        <v>1185</v>
      </c>
      <c r="B128" s="67" t="s">
        <v>69</v>
      </c>
      <c r="C128" s="13">
        <v>350</v>
      </c>
      <c r="D128" s="7"/>
    </row>
    <row r="129" spans="1:4" ht="12.75">
      <c r="A129" s="78">
        <v>1231</v>
      </c>
      <c r="B129" s="60" t="s">
        <v>83</v>
      </c>
      <c r="C129" s="13">
        <v>2455</v>
      </c>
      <c r="D129" s="7"/>
    </row>
    <row r="130" spans="1:4" ht="12.75">
      <c r="A130" s="73" t="s">
        <v>67</v>
      </c>
      <c r="B130" s="74"/>
      <c r="C130" s="14">
        <f>SUM(C123+C124+C128+C129+C121)</f>
        <v>33024</v>
      </c>
      <c r="D130" s="7"/>
    </row>
    <row r="131" spans="1:4" ht="12.75">
      <c r="A131" s="73"/>
      <c r="B131" s="74"/>
      <c r="C131" s="14"/>
      <c r="D131" s="7"/>
    </row>
    <row r="132" spans="1:4" ht="12.75">
      <c r="A132" s="73" t="s">
        <v>97</v>
      </c>
      <c r="B132" s="74"/>
      <c r="C132" s="14"/>
      <c r="D132" s="7"/>
    </row>
    <row r="133" spans="1:4" ht="12.75">
      <c r="A133" s="84">
        <v>1806</v>
      </c>
      <c r="B133" s="74" t="s">
        <v>98</v>
      </c>
      <c r="C133" s="14"/>
      <c r="D133" s="6">
        <v>3</v>
      </c>
    </row>
    <row r="134" spans="1:4" ht="12.75">
      <c r="A134" s="73" t="s">
        <v>97</v>
      </c>
      <c r="B134" s="74"/>
      <c r="C134" s="14"/>
      <c r="D134" s="7">
        <f>SUM(D133)</f>
        <v>3</v>
      </c>
    </row>
    <row r="135" spans="1:4" ht="15">
      <c r="A135" s="75"/>
      <c r="B135" s="41"/>
      <c r="C135" s="5"/>
      <c r="D135" s="7"/>
    </row>
    <row r="136" spans="1:4" ht="12.75">
      <c r="A136" s="7" t="s">
        <v>43</v>
      </c>
      <c r="B136" s="25"/>
      <c r="C136" s="13"/>
      <c r="D136" s="7"/>
    </row>
    <row r="137" spans="1:4" ht="12.75">
      <c r="A137" s="6">
        <v>2305</v>
      </c>
      <c r="B137" s="12" t="s">
        <v>8</v>
      </c>
      <c r="C137" s="13"/>
      <c r="D137" s="15">
        <f>D138+D139</f>
        <v>501</v>
      </c>
    </row>
    <row r="138" spans="1:4" ht="12.75">
      <c r="A138" s="6"/>
      <c r="B138" s="24" t="s">
        <v>9</v>
      </c>
      <c r="C138" s="13"/>
      <c r="D138" s="10">
        <v>419</v>
      </c>
    </row>
    <row r="139" spans="1:4" ht="12.75">
      <c r="A139" s="6"/>
      <c r="B139" s="31" t="s">
        <v>28</v>
      </c>
      <c r="C139" s="13"/>
      <c r="D139" s="10">
        <v>82</v>
      </c>
    </row>
    <row r="140" spans="1:4" ht="12.75">
      <c r="A140" s="6">
        <v>2309</v>
      </c>
      <c r="B140" s="12" t="s">
        <v>10</v>
      </c>
      <c r="C140" s="13"/>
      <c r="D140" s="15">
        <f>D141+D142</f>
        <v>582</v>
      </c>
    </row>
    <row r="141" spans="1:4" ht="12.75">
      <c r="A141" s="6"/>
      <c r="B141" s="24" t="s">
        <v>9</v>
      </c>
      <c r="C141" s="13"/>
      <c r="D141" s="10">
        <v>487</v>
      </c>
    </row>
    <row r="142" spans="1:4" ht="12.75">
      <c r="A142" s="6"/>
      <c r="B142" s="31" t="s">
        <v>28</v>
      </c>
      <c r="C142" s="13"/>
      <c r="D142" s="10">
        <v>95</v>
      </c>
    </row>
    <row r="143" spans="1:4" ht="12.75">
      <c r="A143" s="6">
        <v>2310</v>
      </c>
      <c r="B143" s="55" t="s">
        <v>36</v>
      </c>
      <c r="C143" s="13"/>
      <c r="D143" s="15">
        <f>D144+D145</f>
        <v>520</v>
      </c>
    </row>
    <row r="144" spans="1:4" ht="12.75">
      <c r="A144" s="6"/>
      <c r="B144" s="24" t="s">
        <v>9</v>
      </c>
      <c r="C144" s="13"/>
      <c r="D144" s="10">
        <v>435</v>
      </c>
    </row>
    <row r="145" spans="1:4" ht="12.75">
      <c r="A145" s="6"/>
      <c r="B145" s="31" t="s">
        <v>28</v>
      </c>
      <c r="C145" s="13"/>
      <c r="D145" s="10">
        <v>85</v>
      </c>
    </row>
    <row r="146" spans="1:4" ht="12.75">
      <c r="A146" s="54">
        <v>2315</v>
      </c>
      <c r="B146" s="55" t="s">
        <v>11</v>
      </c>
      <c r="C146" s="13"/>
      <c r="D146" s="15">
        <f>D147+D148</f>
        <v>403</v>
      </c>
    </row>
    <row r="147" spans="1:4" ht="12.75">
      <c r="A147" s="6"/>
      <c r="B147" s="24" t="s">
        <v>9</v>
      </c>
      <c r="C147" s="13"/>
      <c r="D147" s="10">
        <v>337</v>
      </c>
    </row>
    <row r="148" spans="1:4" ht="12.75">
      <c r="A148" s="6"/>
      <c r="B148" s="31" t="s">
        <v>28</v>
      </c>
      <c r="C148" s="13"/>
      <c r="D148" s="10">
        <v>66</v>
      </c>
    </row>
    <row r="149" spans="1:4" ht="12.75">
      <c r="A149" s="54">
        <v>2325</v>
      </c>
      <c r="B149" s="55" t="s">
        <v>12</v>
      </c>
      <c r="C149" s="13"/>
      <c r="D149" s="15">
        <f>D150+D151</f>
        <v>482</v>
      </c>
    </row>
    <row r="150" spans="1:4" ht="12.75">
      <c r="A150" s="6"/>
      <c r="B150" s="24" t="s">
        <v>9</v>
      </c>
      <c r="C150" s="13"/>
      <c r="D150" s="10">
        <v>403</v>
      </c>
    </row>
    <row r="151" spans="1:4" ht="12.75">
      <c r="A151" s="6"/>
      <c r="B151" s="31" t="s">
        <v>28</v>
      </c>
      <c r="C151" s="13"/>
      <c r="D151" s="10">
        <v>79</v>
      </c>
    </row>
    <row r="152" spans="1:4" ht="12.75">
      <c r="A152" s="54">
        <v>2330</v>
      </c>
      <c r="B152" s="55" t="s">
        <v>13</v>
      </c>
      <c r="C152" s="13"/>
      <c r="D152" s="15">
        <f>D153+D154</f>
        <v>443</v>
      </c>
    </row>
    <row r="153" spans="1:4" ht="12.75">
      <c r="A153" s="6"/>
      <c r="B153" s="24" t="s">
        <v>9</v>
      </c>
      <c r="C153" s="13"/>
      <c r="D153" s="10">
        <v>371</v>
      </c>
    </row>
    <row r="154" spans="1:4" ht="12.75">
      <c r="A154" s="6"/>
      <c r="B154" s="31" t="s">
        <v>28</v>
      </c>
      <c r="C154" s="13"/>
      <c r="D154" s="10">
        <v>72</v>
      </c>
    </row>
    <row r="155" spans="1:4" ht="12.75">
      <c r="A155" s="54">
        <v>2335</v>
      </c>
      <c r="B155" s="55" t="s">
        <v>37</v>
      </c>
      <c r="C155" s="13"/>
      <c r="D155" s="15">
        <f>D156+D157</f>
        <v>510</v>
      </c>
    </row>
    <row r="156" spans="1:4" ht="12.75">
      <c r="A156" s="6"/>
      <c r="B156" s="24" t="s">
        <v>9</v>
      </c>
      <c r="C156" s="13"/>
      <c r="D156" s="10">
        <v>427</v>
      </c>
    </row>
    <row r="157" spans="1:4" ht="12.75">
      <c r="A157" s="6"/>
      <c r="B157" s="31" t="s">
        <v>28</v>
      </c>
      <c r="C157" s="13"/>
      <c r="D157" s="10">
        <v>83</v>
      </c>
    </row>
    <row r="158" spans="1:4" ht="12.75">
      <c r="A158" s="54">
        <v>2345</v>
      </c>
      <c r="B158" s="55" t="s">
        <v>14</v>
      </c>
      <c r="C158" s="13"/>
      <c r="D158" s="15">
        <f>D159+D160</f>
        <v>550</v>
      </c>
    </row>
    <row r="159" spans="1:4" ht="12.75">
      <c r="A159" s="6"/>
      <c r="B159" s="24" t="s">
        <v>9</v>
      </c>
      <c r="C159" s="13"/>
      <c r="D159" s="10">
        <v>460</v>
      </c>
    </row>
    <row r="160" spans="1:4" ht="12.75">
      <c r="A160" s="6"/>
      <c r="B160" s="31" t="s">
        <v>28</v>
      </c>
      <c r="C160" s="13"/>
      <c r="D160" s="10">
        <v>90</v>
      </c>
    </row>
    <row r="161" spans="1:4" ht="12.75">
      <c r="A161" s="54">
        <v>2360</v>
      </c>
      <c r="B161" s="55" t="s">
        <v>38</v>
      </c>
      <c r="C161" s="13"/>
      <c r="D161" s="15">
        <f>D162+D163</f>
        <v>510</v>
      </c>
    </row>
    <row r="162" spans="1:4" ht="12.75">
      <c r="A162" s="6"/>
      <c r="B162" s="24" t="s">
        <v>9</v>
      </c>
      <c r="C162" s="13"/>
      <c r="D162" s="10">
        <v>427</v>
      </c>
    </row>
    <row r="163" spans="1:4" ht="12.75">
      <c r="A163" s="6"/>
      <c r="B163" s="31" t="s">
        <v>28</v>
      </c>
      <c r="C163" s="13"/>
      <c r="D163" s="10">
        <v>83</v>
      </c>
    </row>
    <row r="164" spans="1:4" ht="12.75">
      <c r="A164" s="54">
        <v>2795</v>
      </c>
      <c r="B164" s="33" t="s">
        <v>15</v>
      </c>
      <c r="C164" s="13"/>
      <c r="D164" s="15">
        <f>D165+D166</f>
        <v>1506</v>
      </c>
    </row>
    <row r="165" spans="1:4" ht="12.75">
      <c r="A165" s="6"/>
      <c r="B165" s="24" t="s">
        <v>9</v>
      </c>
      <c r="C165" s="13"/>
      <c r="D165" s="10">
        <v>1260</v>
      </c>
    </row>
    <row r="166" spans="1:4" ht="12.75">
      <c r="A166" s="6"/>
      <c r="B166" s="31" t="s">
        <v>28</v>
      </c>
      <c r="C166" s="13"/>
      <c r="D166" s="10">
        <v>246</v>
      </c>
    </row>
    <row r="167" spans="1:4" ht="12.75">
      <c r="A167" s="6">
        <v>2850</v>
      </c>
      <c r="B167" s="25" t="s">
        <v>35</v>
      </c>
      <c r="C167" s="13"/>
      <c r="D167" s="15">
        <f>D168+D169</f>
        <v>466</v>
      </c>
    </row>
    <row r="168" spans="1:4" ht="12.75">
      <c r="A168" s="6"/>
      <c r="B168" s="24" t="s">
        <v>9</v>
      </c>
      <c r="C168" s="13"/>
      <c r="D168" s="10">
        <v>390</v>
      </c>
    </row>
    <row r="169" spans="1:4" ht="12.75">
      <c r="A169" s="6"/>
      <c r="B169" s="31" t="s">
        <v>28</v>
      </c>
      <c r="C169" s="13"/>
      <c r="D169" s="10">
        <v>76</v>
      </c>
    </row>
    <row r="170" spans="1:4" ht="12.75">
      <c r="A170" s="6">
        <v>2875</v>
      </c>
      <c r="B170" s="6" t="s">
        <v>17</v>
      </c>
      <c r="C170" s="13"/>
      <c r="D170" s="15">
        <f>D171+D172</f>
        <v>705</v>
      </c>
    </row>
    <row r="171" spans="1:4" ht="12.75">
      <c r="A171" s="6"/>
      <c r="B171" s="24" t="s">
        <v>9</v>
      </c>
      <c r="C171" s="13"/>
      <c r="D171" s="10">
        <v>590</v>
      </c>
    </row>
    <row r="172" spans="1:4" ht="12.75">
      <c r="A172" s="6"/>
      <c r="B172" s="31" t="s">
        <v>28</v>
      </c>
      <c r="C172" s="13"/>
      <c r="D172" s="10">
        <v>115</v>
      </c>
    </row>
    <row r="173" spans="1:4" ht="12.75">
      <c r="A173" s="6">
        <v>2985</v>
      </c>
      <c r="B173" s="6" t="s">
        <v>44</v>
      </c>
      <c r="C173" s="13"/>
      <c r="D173" s="15">
        <f>D174+D175</f>
        <v>956</v>
      </c>
    </row>
    <row r="174" spans="1:4" ht="12.75">
      <c r="A174" s="6"/>
      <c r="B174" s="24" t="s">
        <v>9</v>
      </c>
      <c r="C174" s="13"/>
      <c r="D174" s="10">
        <v>800</v>
      </c>
    </row>
    <row r="175" spans="1:4" ht="12.75">
      <c r="A175" s="6"/>
      <c r="B175" s="31" t="s">
        <v>28</v>
      </c>
      <c r="C175" s="13"/>
      <c r="D175" s="10">
        <v>156</v>
      </c>
    </row>
    <row r="176" spans="1:4" ht="12.75">
      <c r="A176" s="6">
        <v>2986</v>
      </c>
      <c r="B176" s="25" t="s">
        <v>39</v>
      </c>
      <c r="C176" s="13"/>
      <c r="D176" s="15">
        <f>D177+D178</f>
        <v>1119</v>
      </c>
    </row>
    <row r="177" spans="1:4" ht="12.75">
      <c r="A177" s="6"/>
      <c r="B177" s="24" t="s">
        <v>9</v>
      </c>
      <c r="C177" s="13"/>
      <c r="D177" s="10">
        <v>936</v>
      </c>
    </row>
    <row r="178" spans="1:4" ht="12.75">
      <c r="A178" s="6"/>
      <c r="B178" s="31" t="s">
        <v>28</v>
      </c>
      <c r="C178" s="13"/>
      <c r="D178" s="10">
        <v>183</v>
      </c>
    </row>
    <row r="179" spans="1:4" ht="12.75">
      <c r="A179" s="7" t="s">
        <v>45</v>
      </c>
      <c r="B179" s="58"/>
      <c r="C179" s="13"/>
      <c r="D179" s="15">
        <f>D137+D140+D143+D146+D149+D152+D155+D158+D161+D164+D167+D170+D173+D176</f>
        <v>9253</v>
      </c>
    </row>
    <row r="180" spans="1:4" ht="12.75">
      <c r="A180" s="7"/>
      <c r="B180" s="58"/>
      <c r="C180" s="13"/>
      <c r="D180" s="15"/>
    </row>
    <row r="181" spans="1:4" ht="12.75">
      <c r="A181" s="7" t="s">
        <v>47</v>
      </c>
      <c r="B181" s="58"/>
      <c r="C181" s="13"/>
      <c r="D181" s="15"/>
    </row>
    <row r="182" spans="1:4" ht="12.75">
      <c r="A182" s="6">
        <v>6121</v>
      </c>
      <c r="B182" s="59" t="s">
        <v>46</v>
      </c>
      <c r="C182" s="13"/>
      <c r="D182" s="6">
        <v>-9253</v>
      </c>
    </row>
    <row r="183" spans="1:4" ht="12.75">
      <c r="A183" s="7" t="s">
        <v>25</v>
      </c>
      <c r="B183" s="58"/>
      <c r="C183" s="13"/>
      <c r="D183" s="15">
        <f>SUM(D182)</f>
        <v>-9253</v>
      </c>
    </row>
    <row r="184" spans="1:4" ht="12.75">
      <c r="A184" s="52"/>
      <c r="B184" s="11"/>
      <c r="C184" s="13"/>
      <c r="D184" s="6"/>
    </row>
    <row r="185" spans="1:4" ht="12.75">
      <c r="A185" s="7" t="s">
        <v>48</v>
      </c>
      <c r="B185" s="11"/>
      <c r="C185" s="13"/>
      <c r="D185" s="6"/>
    </row>
    <row r="186" spans="1:4" ht="12.75">
      <c r="A186" s="6">
        <v>2310</v>
      </c>
      <c r="B186" s="55" t="s">
        <v>49</v>
      </c>
      <c r="C186" s="13"/>
      <c r="D186" s="15">
        <f>D187+D188</f>
        <v>1356</v>
      </c>
    </row>
    <row r="187" spans="1:4" ht="12.75">
      <c r="A187" s="6"/>
      <c r="B187" s="24" t="s">
        <v>9</v>
      </c>
      <c r="C187" s="13"/>
      <c r="D187" s="10">
        <v>1135</v>
      </c>
    </row>
    <row r="188" spans="1:4" ht="12.75">
      <c r="A188" s="6"/>
      <c r="B188" s="31" t="s">
        <v>28</v>
      </c>
      <c r="C188" s="13"/>
      <c r="D188" s="10">
        <v>221</v>
      </c>
    </row>
    <row r="189" spans="1:4" ht="12.75">
      <c r="A189" s="54">
        <v>2335</v>
      </c>
      <c r="B189" s="55" t="s">
        <v>50</v>
      </c>
      <c r="C189" s="13"/>
      <c r="D189" s="15">
        <f>D190+D191</f>
        <v>720</v>
      </c>
    </row>
    <row r="190" spans="1:4" ht="12.75">
      <c r="A190" s="6"/>
      <c r="B190" s="24" t="s">
        <v>9</v>
      </c>
      <c r="C190" s="13"/>
      <c r="D190" s="10">
        <v>603</v>
      </c>
    </row>
    <row r="191" spans="1:4" ht="12.75">
      <c r="A191" s="6"/>
      <c r="B191" s="31" t="s">
        <v>28</v>
      </c>
      <c r="C191" s="13"/>
      <c r="D191" s="10">
        <v>117</v>
      </c>
    </row>
    <row r="192" spans="1:4" ht="12.75">
      <c r="A192" s="54">
        <v>2795</v>
      </c>
      <c r="B192" s="33" t="s">
        <v>15</v>
      </c>
      <c r="C192" s="13"/>
      <c r="D192" s="15">
        <f>SUM(D193:D193)</f>
        <v>4572</v>
      </c>
    </row>
    <row r="193" spans="1:4" ht="12.75">
      <c r="A193" s="52"/>
      <c r="B193" s="11" t="s">
        <v>55</v>
      </c>
      <c r="C193" s="13"/>
      <c r="D193" s="10">
        <v>4572</v>
      </c>
    </row>
    <row r="194" spans="1:4" ht="12.75">
      <c r="A194" s="68">
        <v>2875</v>
      </c>
      <c r="B194" s="25" t="s">
        <v>56</v>
      </c>
      <c r="C194" s="13"/>
      <c r="D194" s="15">
        <f>SUM(D195:D196)</f>
        <v>4245</v>
      </c>
    </row>
    <row r="195" spans="1:4" ht="12.75">
      <c r="A195" s="52"/>
      <c r="B195" s="11" t="s">
        <v>61</v>
      </c>
      <c r="C195" s="13"/>
      <c r="D195" s="10">
        <v>2934</v>
      </c>
    </row>
    <row r="196" spans="1:4" ht="12.75">
      <c r="A196" s="52"/>
      <c r="B196" s="11" t="s">
        <v>62</v>
      </c>
      <c r="C196" s="13"/>
      <c r="D196" s="10">
        <v>1311</v>
      </c>
    </row>
    <row r="197" spans="1:4" ht="12.75">
      <c r="A197" s="52">
        <v>2850</v>
      </c>
      <c r="B197" s="25" t="s">
        <v>99</v>
      </c>
      <c r="C197" s="13"/>
      <c r="D197" s="15">
        <v>762</v>
      </c>
    </row>
    <row r="198" spans="1:4" ht="12.75">
      <c r="A198" s="6">
        <v>2985</v>
      </c>
      <c r="B198" s="6" t="s">
        <v>44</v>
      </c>
      <c r="C198" s="13"/>
      <c r="D198" s="15">
        <f>SUM(D199:D201)</f>
        <v>1270</v>
      </c>
    </row>
    <row r="199" spans="1:4" ht="12.75">
      <c r="A199" s="6"/>
      <c r="B199" s="24" t="s">
        <v>9</v>
      </c>
      <c r="C199" s="13"/>
      <c r="D199" s="10">
        <v>5916</v>
      </c>
    </row>
    <row r="200" spans="1:4" ht="12.75">
      <c r="A200" s="6"/>
      <c r="B200" s="31" t="s">
        <v>28</v>
      </c>
      <c r="C200" s="13"/>
      <c r="D200" s="10">
        <v>1679</v>
      </c>
    </row>
    <row r="201" spans="1:4" ht="12.75">
      <c r="A201" s="52"/>
      <c r="B201" s="11" t="s">
        <v>139</v>
      </c>
      <c r="C201" s="13"/>
      <c r="D201" s="10">
        <v>-6325</v>
      </c>
    </row>
    <row r="202" spans="1:4" ht="12.75">
      <c r="A202" s="6">
        <v>2986</v>
      </c>
      <c r="B202" s="25" t="s">
        <v>39</v>
      </c>
      <c r="C202" s="13"/>
      <c r="D202" s="15">
        <f>D203</f>
        <v>635</v>
      </c>
    </row>
    <row r="203" spans="1:4" ht="12.75">
      <c r="A203" s="52"/>
      <c r="B203" s="11" t="s">
        <v>51</v>
      </c>
      <c r="C203" s="13"/>
      <c r="D203" s="10">
        <v>635</v>
      </c>
    </row>
    <row r="204" spans="1:4" ht="12.75">
      <c r="A204" s="7" t="s">
        <v>52</v>
      </c>
      <c r="B204" s="11"/>
      <c r="C204" s="13"/>
      <c r="D204" s="15">
        <f>SUM(D186+D189+D192+D198+D202+D194+D197)</f>
        <v>13560</v>
      </c>
    </row>
    <row r="205" spans="1:4" ht="12.75">
      <c r="A205" s="7"/>
      <c r="B205" s="11"/>
      <c r="C205" s="13"/>
      <c r="D205" s="15"/>
    </row>
    <row r="206" spans="1:4" ht="12.75">
      <c r="A206" s="7" t="s">
        <v>108</v>
      </c>
      <c r="B206" s="11"/>
      <c r="C206" s="13"/>
      <c r="D206" s="15"/>
    </row>
    <row r="207" spans="1:4" ht="12.75">
      <c r="A207" s="6">
        <v>3021</v>
      </c>
      <c r="B207" s="25" t="s">
        <v>126</v>
      </c>
      <c r="C207" s="13"/>
      <c r="D207" s="15">
        <f>SUM(D208:D208)</f>
        <v>-1402</v>
      </c>
    </row>
    <row r="208" spans="1:4" ht="12.75">
      <c r="A208" s="7"/>
      <c r="B208" s="11" t="s">
        <v>9</v>
      </c>
      <c r="C208" s="13"/>
      <c r="D208" s="6">
        <v>-1402</v>
      </c>
    </row>
    <row r="209" spans="1:4" ht="12.75">
      <c r="A209" s="6">
        <v>3024</v>
      </c>
      <c r="B209" s="25" t="s">
        <v>81</v>
      </c>
      <c r="C209" s="13"/>
      <c r="D209" s="15">
        <f>SUM(D210:D214)</f>
        <v>3857</v>
      </c>
    </row>
    <row r="210" spans="1:4" ht="12.75">
      <c r="A210" s="6"/>
      <c r="B210" s="11" t="s">
        <v>9</v>
      </c>
      <c r="C210" s="13"/>
      <c r="D210" s="10">
        <v>3318</v>
      </c>
    </row>
    <row r="211" spans="1:4" ht="12.75">
      <c r="A211" s="6"/>
      <c r="B211" s="31" t="s">
        <v>28</v>
      </c>
      <c r="C211" s="13"/>
      <c r="D211" s="10">
        <v>833</v>
      </c>
    </row>
    <row r="212" spans="1:4" ht="12.75">
      <c r="A212" s="7"/>
      <c r="B212" s="11" t="s">
        <v>132</v>
      </c>
      <c r="C212" s="13"/>
      <c r="D212" s="10">
        <v>-200</v>
      </c>
    </row>
    <row r="213" spans="1:4" ht="12.75">
      <c r="A213" s="7"/>
      <c r="B213" s="11" t="s">
        <v>75</v>
      </c>
      <c r="C213" s="13"/>
      <c r="D213" s="10">
        <v>576</v>
      </c>
    </row>
    <row r="214" spans="1:4" ht="12.75">
      <c r="A214" s="7"/>
      <c r="B214" s="11" t="s">
        <v>58</v>
      </c>
      <c r="C214" s="13"/>
      <c r="D214" s="10">
        <v>-670</v>
      </c>
    </row>
    <row r="215" spans="1:4" ht="12.75">
      <c r="A215" s="7" t="s">
        <v>82</v>
      </c>
      <c r="B215" s="11"/>
      <c r="C215" s="13"/>
      <c r="D215" s="15">
        <f>SUM(D207+D209)</f>
        <v>2455</v>
      </c>
    </row>
    <row r="216" spans="1:4" ht="12.75">
      <c r="A216" s="7"/>
      <c r="B216" s="11"/>
      <c r="C216" s="13"/>
      <c r="D216" s="15"/>
    </row>
    <row r="217" spans="1:4" ht="12.75">
      <c r="A217" s="7" t="s">
        <v>107</v>
      </c>
      <c r="B217" s="11"/>
      <c r="C217" s="13"/>
      <c r="D217" s="15"/>
    </row>
    <row r="218" spans="1:4" ht="12.75">
      <c r="A218" s="6">
        <v>3030</v>
      </c>
      <c r="B218" s="25" t="s">
        <v>109</v>
      </c>
      <c r="C218" s="13"/>
      <c r="D218" s="15"/>
    </row>
    <row r="219" spans="1:4" ht="12.75">
      <c r="A219" s="6"/>
      <c r="B219" s="25" t="s">
        <v>74</v>
      </c>
      <c r="C219" s="13"/>
      <c r="D219" s="6">
        <v>20000</v>
      </c>
    </row>
    <row r="220" spans="1:4" ht="12.75">
      <c r="A220" s="7" t="s">
        <v>30</v>
      </c>
      <c r="B220" s="25"/>
      <c r="C220" s="13"/>
      <c r="D220" s="15">
        <f>SUM(D219)</f>
        <v>20000</v>
      </c>
    </row>
    <row r="221" spans="1:4" ht="12.75">
      <c r="A221" s="15"/>
      <c r="B221" s="56"/>
      <c r="C221" s="5"/>
      <c r="D221" s="7"/>
    </row>
    <row r="222" spans="1:4" ht="12.75">
      <c r="A222" s="15" t="s">
        <v>71</v>
      </c>
      <c r="B222" s="80"/>
      <c r="C222" s="5"/>
      <c r="D222" s="7"/>
    </row>
    <row r="223" spans="1:4" ht="12.75">
      <c r="A223" s="6">
        <v>3114</v>
      </c>
      <c r="B223" s="85" t="s">
        <v>100</v>
      </c>
      <c r="C223" s="5"/>
      <c r="D223" s="7">
        <f>SUM(D224:D226)</f>
        <v>0</v>
      </c>
    </row>
    <row r="224" spans="1:4" ht="12.75">
      <c r="A224" s="15"/>
      <c r="B224" s="85" t="s">
        <v>74</v>
      </c>
      <c r="C224" s="5"/>
      <c r="D224" s="6">
        <v>-5075</v>
      </c>
    </row>
    <row r="225" spans="1:4" ht="12.75">
      <c r="A225" s="15"/>
      <c r="B225" s="85" t="s">
        <v>58</v>
      </c>
      <c r="C225" s="5"/>
      <c r="D225" s="6">
        <v>4628</v>
      </c>
    </row>
    <row r="226" spans="1:4" ht="12.75">
      <c r="A226" s="15"/>
      <c r="B226" s="85" t="s">
        <v>101</v>
      </c>
      <c r="C226" s="5"/>
      <c r="D226" s="6">
        <v>447</v>
      </c>
    </row>
    <row r="227" spans="1:4" ht="12.75">
      <c r="A227" s="6">
        <v>3141</v>
      </c>
      <c r="B227" s="83" t="s">
        <v>91</v>
      </c>
      <c r="C227" s="5"/>
      <c r="D227" s="7">
        <f>SUM(D228:D229)</f>
        <v>0</v>
      </c>
    </row>
    <row r="228" spans="1:4" ht="12.75">
      <c r="A228" s="15"/>
      <c r="B228" s="83" t="s">
        <v>92</v>
      </c>
      <c r="C228" s="5"/>
      <c r="D228" s="6">
        <v>300</v>
      </c>
    </row>
    <row r="229" spans="1:4" ht="12.75">
      <c r="A229" s="15"/>
      <c r="B229" s="83" t="s">
        <v>75</v>
      </c>
      <c r="C229" s="5"/>
      <c r="D229" s="6">
        <v>-300</v>
      </c>
    </row>
    <row r="230" spans="1:4" ht="12.75">
      <c r="A230" s="6">
        <v>3142</v>
      </c>
      <c r="B230" s="83" t="s">
        <v>87</v>
      </c>
      <c r="C230" s="5"/>
      <c r="D230" s="7">
        <f>SUM(D231:D233)</f>
        <v>2111</v>
      </c>
    </row>
    <row r="231" spans="1:4" ht="12.75">
      <c r="A231" s="6"/>
      <c r="B231" s="82" t="s">
        <v>9</v>
      </c>
      <c r="C231" s="5"/>
      <c r="D231" s="10">
        <v>1181</v>
      </c>
    </row>
    <row r="232" spans="1:4" ht="12.75">
      <c r="A232" s="6"/>
      <c r="B232" s="82" t="s">
        <v>89</v>
      </c>
      <c r="C232" s="5"/>
      <c r="D232" s="10">
        <v>611</v>
      </c>
    </row>
    <row r="233" spans="1:4" ht="12.75">
      <c r="A233" s="15"/>
      <c r="B233" s="82" t="s">
        <v>74</v>
      </c>
      <c r="C233" s="5"/>
      <c r="D233" s="10">
        <v>319</v>
      </c>
    </row>
    <row r="234" spans="1:4" ht="12.75">
      <c r="A234" s="6">
        <v>3143</v>
      </c>
      <c r="B234" s="83" t="s">
        <v>79</v>
      </c>
      <c r="C234" s="5"/>
      <c r="D234" s="7">
        <f>SUM(D235:D236)</f>
        <v>0</v>
      </c>
    </row>
    <row r="235" spans="1:4" ht="12.75">
      <c r="A235" s="15"/>
      <c r="B235" s="82" t="s">
        <v>75</v>
      </c>
      <c r="C235" s="5"/>
      <c r="D235" s="10">
        <v>-860</v>
      </c>
    </row>
    <row r="236" spans="1:4" ht="12.75">
      <c r="A236" s="15"/>
      <c r="B236" s="82" t="s">
        <v>78</v>
      </c>
      <c r="C236" s="5"/>
      <c r="D236" s="10">
        <v>860</v>
      </c>
    </row>
    <row r="237" spans="1:4" ht="12.75">
      <c r="A237" s="6">
        <v>3209</v>
      </c>
      <c r="B237" s="79" t="s">
        <v>72</v>
      </c>
      <c r="C237" s="5"/>
      <c r="D237" s="7">
        <f>SUM(D238:D239)</f>
        <v>0</v>
      </c>
    </row>
    <row r="238" spans="1:4" ht="12.75">
      <c r="A238" s="15"/>
      <c r="B238" s="81" t="s">
        <v>9</v>
      </c>
      <c r="C238" s="5"/>
      <c r="D238" s="10">
        <v>-500</v>
      </c>
    </row>
    <row r="239" spans="1:4" ht="12.75">
      <c r="A239" s="15"/>
      <c r="B239" s="81" t="s">
        <v>58</v>
      </c>
      <c r="C239" s="5"/>
      <c r="D239" s="10">
        <v>500</v>
      </c>
    </row>
    <row r="240" spans="1:4" ht="12.75">
      <c r="A240" s="6">
        <v>3319</v>
      </c>
      <c r="B240" s="70" t="s">
        <v>104</v>
      </c>
      <c r="C240" s="5"/>
      <c r="D240" s="15">
        <v>13</v>
      </c>
    </row>
    <row r="241" spans="1:4" ht="12.75">
      <c r="A241" s="6">
        <v>3352</v>
      </c>
      <c r="B241" s="70" t="s">
        <v>86</v>
      </c>
      <c r="C241" s="5"/>
      <c r="D241" s="15">
        <v>1000</v>
      </c>
    </row>
    <row r="242" spans="1:4" ht="12.75">
      <c r="A242" s="6">
        <v>3358</v>
      </c>
      <c r="B242" s="70" t="s">
        <v>90</v>
      </c>
      <c r="C242" s="5"/>
      <c r="D242" s="15">
        <v>500</v>
      </c>
    </row>
    <row r="243" spans="1:4" ht="12.75">
      <c r="A243" s="6">
        <v>3362</v>
      </c>
      <c r="B243" s="70" t="s">
        <v>73</v>
      </c>
      <c r="C243" s="5"/>
      <c r="D243" s="7">
        <f>SUM(D244:D245)</f>
        <v>0</v>
      </c>
    </row>
    <row r="244" spans="1:4" ht="12.75">
      <c r="A244" s="15"/>
      <c r="B244" s="81" t="s">
        <v>74</v>
      </c>
      <c r="C244" s="5"/>
      <c r="D244" s="10">
        <v>-90</v>
      </c>
    </row>
    <row r="245" spans="1:4" ht="12.75">
      <c r="A245" s="15"/>
      <c r="B245" s="81" t="s">
        <v>75</v>
      </c>
      <c r="C245" s="5"/>
      <c r="D245" s="10">
        <v>90</v>
      </c>
    </row>
    <row r="246" spans="1:4" ht="12.75">
      <c r="A246" s="6">
        <v>3412</v>
      </c>
      <c r="B246" s="70" t="s">
        <v>76</v>
      </c>
      <c r="C246" s="5"/>
      <c r="D246" s="7">
        <f>SUM(D247:D248)</f>
        <v>0</v>
      </c>
    </row>
    <row r="247" spans="1:4" ht="12.75">
      <c r="A247" s="15"/>
      <c r="B247" s="81" t="s">
        <v>74</v>
      </c>
      <c r="C247" s="5"/>
      <c r="D247" s="10">
        <v>-29</v>
      </c>
    </row>
    <row r="248" spans="1:4" ht="12.75">
      <c r="A248" s="15"/>
      <c r="B248" s="81" t="s">
        <v>58</v>
      </c>
      <c r="C248" s="5"/>
      <c r="D248" s="10">
        <v>29</v>
      </c>
    </row>
    <row r="249" spans="1:4" ht="12.75">
      <c r="A249" s="6">
        <v>3413</v>
      </c>
      <c r="B249" s="70" t="s">
        <v>88</v>
      </c>
      <c r="C249" s="5"/>
      <c r="D249" s="15">
        <v>-1000</v>
      </c>
    </row>
    <row r="250" spans="1:4" ht="12.75">
      <c r="A250" s="6">
        <v>3414</v>
      </c>
      <c r="B250" s="70" t="s">
        <v>77</v>
      </c>
      <c r="C250" s="5"/>
      <c r="D250" s="7">
        <f>SUM(D251:D252)</f>
        <v>1000</v>
      </c>
    </row>
    <row r="251" spans="1:4" ht="12.75">
      <c r="A251" s="15"/>
      <c r="B251" s="81" t="s">
        <v>75</v>
      </c>
      <c r="C251" s="5"/>
      <c r="D251" s="10">
        <v>-59</v>
      </c>
    </row>
    <row r="252" spans="1:4" ht="12.75">
      <c r="A252" s="15"/>
      <c r="B252" s="81" t="s">
        <v>78</v>
      </c>
      <c r="C252" s="5"/>
      <c r="D252" s="10">
        <v>1059</v>
      </c>
    </row>
    <row r="253" spans="1:4" ht="12.75">
      <c r="A253" s="6">
        <v>3423</v>
      </c>
      <c r="B253" s="70" t="s">
        <v>121</v>
      </c>
      <c r="C253" s="5"/>
      <c r="D253" s="15">
        <v>1700</v>
      </c>
    </row>
    <row r="254" spans="1:4" ht="12.75">
      <c r="A254" s="6">
        <v>3424</v>
      </c>
      <c r="B254" s="70" t="s">
        <v>122</v>
      </c>
      <c r="C254" s="5"/>
      <c r="D254" s="15">
        <v>10000</v>
      </c>
    </row>
    <row r="255" spans="1:4" ht="12.75">
      <c r="A255" s="15" t="s">
        <v>80</v>
      </c>
      <c r="B255" s="81"/>
      <c r="C255" s="5"/>
      <c r="D255" s="15">
        <f>SUM(D246+D243+D237+D234+D241+D249+D242+D230+D253+D240+D250+D254)</f>
        <v>15324</v>
      </c>
    </row>
    <row r="256" spans="1:4" ht="12.75">
      <c r="A256" s="15"/>
      <c r="B256" s="81"/>
      <c r="C256" s="5"/>
      <c r="D256" s="15"/>
    </row>
    <row r="257" spans="1:4" ht="12.75">
      <c r="A257" s="15" t="s">
        <v>105</v>
      </c>
      <c r="B257" s="81"/>
      <c r="C257" s="5"/>
      <c r="D257" s="15"/>
    </row>
    <row r="258" spans="1:4" ht="12.75">
      <c r="A258" s="6">
        <v>3928</v>
      </c>
      <c r="B258" s="70" t="s">
        <v>106</v>
      </c>
      <c r="C258" s="5"/>
      <c r="D258" s="6">
        <v>50000</v>
      </c>
    </row>
    <row r="259" spans="1:4" ht="12.75">
      <c r="A259" s="15" t="s">
        <v>113</v>
      </c>
      <c r="B259" s="70"/>
      <c r="C259" s="5"/>
      <c r="D259" s="15">
        <f>SUM(D258)</f>
        <v>50000</v>
      </c>
    </row>
    <row r="260" spans="1:4" ht="12.75">
      <c r="A260" s="6"/>
      <c r="B260" s="70"/>
      <c r="C260" s="5"/>
      <c r="D260" s="6"/>
    </row>
    <row r="261" spans="1:4" ht="12.75">
      <c r="A261" s="15" t="s">
        <v>110</v>
      </c>
      <c r="B261" s="70"/>
      <c r="C261" s="5"/>
      <c r="D261" s="6"/>
    </row>
    <row r="262" spans="1:4" ht="12.75">
      <c r="A262" s="6">
        <v>4011</v>
      </c>
      <c r="B262" s="70" t="s">
        <v>119</v>
      </c>
      <c r="C262" s="5"/>
      <c r="D262" s="6">
        <v>100000</v>
      </c>
    </row>
    <row r="263" spans="1:4" ht="12.75">
      <c r="A263" s="6">
        <v>4012</v>
      </c>
      <c r="B263" s="70" t="s">
        <v>127</v>
      </c>
      <c r="C263" s="5"/>
      <c r="D263" s="6">
        <v>300000</v>
      </c>
    </row>
    <row r="264" spans="1:4" ht="12.75">
      <c r="A264" s="6">
        <v>4014</v>
      </c>
      <c r="B264" s="87" t="s">
        <v>128</v>
      </c>
      <c r="C264" s="5"/>
      <c r="D264" s="6">
        <v>45000</v>
      </c>
    </row>
    <row r="265" spans="1:4" ht="12.75">
      <c r="A265" s="6">
        <v>4019</v>
      </c>
      <c r="B265" s="88" t="s">
        <v>120</v>
      </c>
      <c r="C265" s="5"/>
      <c r="D265" s="6">
        <v>100000</v>
      </c>
    </row>
    <row r="266" spans="1:4" ht="12.75">
      <c r="A266" s="6">
        <v>4120</v>
      </c>
      <c r="B266" s="70" t="s">
        <v>111</v>
      </c>
      <c r="C266" s="5"/>
      <c r="D266" s="15">
        <f>SUM(D267:D268)</f>
        <v>0</v>
      </c>
    </row>
    <row r="267" spans="1:4" ht="12.75">
      <c r="A267" s="6"/>
      <c r="B267" s="81" t="s">
        <v>74</v>
      </c>
      <c r="C267" s="5"/>
      <c r="D267" s="10">
        <v>9</v>
      </c>
    </row>
    <row r="268" spans="1:4" ht="12.75">
      <c r="A268" s="6"/>
      <c r="B268" s="81" t="s">
        <v>101</v>
      </c>
      <c r="C268" s="5"/>
      <c r="D268" s="10">
        <v>-9</v>
      </c>
    </row>
    <row r="269" spans="1:4" ht="12.75">
      <c r="A269" s="6">
        <v>4136</v>
      </c>
      <c r="B269" s="70" t="s">
        <v>123</v>
      </c>
      <c r="C269" s="5"/>
      <c r="D269" s="15">
        <f>SUM(D270:D271)</f>
        <v>0</v>
      </c>
    </row>
    <row r="270" spans="1:4" ht="12.75">
      <c r="A270" s="6"/>
      <c r="B270" s="81" t="s">
        <v>74</v>
      </c>
      <c r="C270" s="5"/>
      <c r="D270" s="10">
        <v>471</v>
      </c>
    </row>
    <row r="271" spans="1:4" ht="12.75">
      <c r="A271" s="6"/>
      <c r="B271" s="81" t="s">
        <v>101</v>
      </c>
      <c r="C271" s="5"/>
      <c r="D271" s="10">
        <v>-471</v>
      </c>
    </row>
    <row r="272" spans="1:4" ht="12.75">
      <c r="A272" s="6">
        <v>4265</v>
      </c>
      <c r="B272" s="91" t="s">
        <v>131</v>
      </c>
      <c r="C272" s="5"/>
      <c r="D272" s="6">
        <v>8000</v>
      </c>
    </row>
    <row r="273" spans="1:4" ht="12.75">
      <c r="A273" s="15" t="s">
        <v>112</v>
      </c>
      <c r="B273" s="70"/>
      <c r="C273" s="5"/>
      <c r="D273" s="15">
        <f>SUM(D266+D264+D262+D265+D263+D272)</f>
        <v>553000</v>
      </c>
    </row>
    <row r="274" spans="1:4" ht="12.75">
      <c r="A274" s="6"/>
      <c r="B274" s="70"/>
      <c r="C274" s="5"/>
      <c r="D274" s="6"/>
    </row>
    <row r="275" spans="1:4" ht="12.75">
      <c r="A275" s="15" t="s">
        <v>114</v>
      </c>
      <c r="B275" s="70"/>
      <c r="C275" s="5"/>
      <c r="D275" s="6"/>
    </row>
    <row r="276" spans="1:4" ht="12.75">
      <c r="A276" s="6">
        <v>5023</v>
      </c>
      <c r="B276" s="70" t="s">
        <v>115</v>
      </c>
      <c r="C276" s="5"/>
      <c r="D276" s="15">
        <f>SUM(D277:D280)</f>
        <v>0</v>
      </c>
    </row>
    <row r="277" spans="1:4" ht="12.75">
      <c r="A277" s="6"/>
      <c r="B277" s="81" t="s">
        <v>9</v>
      </c>
      <c r="C277" s="5"/>
      <c r="D277" s="10">
        <v>4592</v>
      </c>
    </row>
    <row r="278" spans="1:4" ht="12.75">
      <c r="A278" s="6"/>
      <c r="B278" s="31" t="s">
        <v>28</v>
      </c>
      <c r="C278" s="5"/>
      <c r="D278" s="10">
        <v>895</v>
      </c>
    </row>
    <row r="279" spans="1:4" ht="12.75">
      <c r="A279" s="6"/>
      <c r="B279" s="81" t="s">
        <v>74</v>
      </c>
      <c r="C279" s="5"/>
      <c r="D279" s="10">
        <v>322</v>
      </c>
    </row>
    <row r="280" spans="1:4" ht="12.75">
      <c r="A280" s="6"/>
      <c r="B280" s="81" t="s">
        <v>58</v>
      </c>
      <c r="C280" s="5"/>
      <c r="D280" s="10">
        <v>-5809</v>
      </c>
    </row>
    <row r="281" spans="1:4" ht="12.75">
      <c r="A281" s="6">
        <v>5033</v>
      </c>
      <c r="B281" s="70" t="s">
        <v>116</v>
      </c>
      <c r="C281" s="5"/>
      <c r="D281" s="15">
        <f>SUM(D282:D283)</f>
        <v>0</v>
      </c>
    </row>
    <row r="282" spans="1:4" ht="12.75">
      <c r="A282" s="6"/>
      <c r="B282" s="81" t="s">
        <v>74</v>
      </c>
      <c r="C282" s="5"/>
      <c r="D282" s="10">
        <v>654</v>
      </c>
    </row>
    <row r="283" spans="1:4" ht="12.75">
      <c r="A283" s="6"/>
      <c r="B283" s="81" t="s">
        <v>58</v>
      </c>
      <c r="C283" s="5"/>
      <c r="D283" s="10">
        <v>-654</v>
      </c>
    </row>
    <row r="284" spans="1:4" ht="12.75">
      <c r="A284" s="6">
        <v>5045</v>
      </c>
      <c r="B284" s="81" t="s">
        <v>117</v>
      </c>
      <c r="C284" s="5"/>
      <c r="D284" s="15">
        <f>SUM(D285:D287)</f>
        <v>0</v>
      </c>
    </row>
    <row r="285" spans="1:4" ht="12.75">
      <c r="A285" s="6"/>
      <c r="B285" s="81" t="s">
        <v>9</v>
      </c>
      <c r="C285" s="5"/>
      <c r="D285" s="10">
        <v>128</v>
      </c>
    </row>
    <row r="286" spans="1:4" ht="12.75">
      <c r="A286" s="6"/>
      <c r="B286" s="81" t="s">
        <v>28</v>
      </c>
      <c r="C286" s="5"/>
      <c r="D286" s="10">
        <v>25</v>
      </c>
    </row>
    <row r="287" spans="1:4" ht="12.75">
      <c r="A287" s="6"/>
      <c r="B287" s="81" t="s">
        <v>58</v>
      </c>
      <c r="C287" s="5"/>
      <c r="D287" s="10">
        <v>-153</v>
      </c>
    </row>
    <row r="288" spans="1:4" ht="12.75">
      <c r="A288" s="6">
        <v>5047</v>
      </c>
      <c r="B288" s="90" t="s">
        <v>129</v>
      </c>
      <c r="C288" s="5"/>
      <c r="D288" s="6">
        <v>5000</v>
      </c>
    </row>
    <row r="289" spans="1:4" ht="12.75">
      <c r="A289" s="6">
        <v>5048</v>
      </c>
      <c r="B289" s="90" t="s">
        <v>130</v>
      </c>
      <c r="C289" s="5"/>
      <c r="D289" s="6">
        <v>8000</v>
      </c>
    </row>
    <row r="290" spans="1:4" ht="12.75">
      <c r="A290" s="6">
        <v>5049</v>
      </c>
      <c r="B290" s="92" t="s">
        <v>140</v>
      </c>
      <c r="C290" s="5"/>
      <c r="D290" s="6">
        <v>45000</v>
      </c>
    </row>
    <row r="291" spans="1:4" ht="12.75">
      <c r="A291" s="15" t="s">
        <v>118</v>
      </c>
      <c r="B291" s="81"/>
      <c r="C291" s="5"/>
      <c r="D291" s="15">
        <f>SUM(D276+D281+D284+D288+D289+D290)</f>
        <v>58000</v>
      </c>
    </row>
    <row r="292" spans="1:4" ht="12.75">
      <c r="A292" s="6"/>
      <c r="B292" s="70"/>
      <c r="C292" s="5"/>
      <c r="D292" s="6"/>
    </row>
    <row r="293" spans="1:4" ht="12.75">
      <c r="A293" s="42" t="s">
        <v>47</v>
      </c>
      <c r="B293" s="70"/>
      <c r="C293" s="5"/>
      <c r="D293" s="6"/>
    </row>
    <row r="294" spans="1:4" ht="12.75">
      <c r="A294" s="6">
        <v>6127</v>
      </c>
      <c r="B294" s="70" t="s">
        <v>124</v>
      </c>
      <c r="C294" s="5"/>
      <c r="D294" s="6">
        <v>-691000</v>
      </c>
    </row>
    <row r="295" spans="1:4" ht="12.75">
      <c r="A295" s="42" t="s">
        <v>125</v>
      </c>
      <c r="B295" s="70"/>
      <c r="C295" s="5"/>
      <c r="D295" s="15">
        <f>SUM(D294)</f>
        <v>-691000</v>
      </c>
    </row>
    <row r="296" spans="1:4" ht="12.75">
      <c r="A296" s="15"/>
      <c r="B296" s="56"/>
      <c r="C296" s="5"/>
      <c r="D296" s="7"/>
    </row>
    <row r="297" spans="1:4" ht="15">
      <c r="A297" s="45" t="s">
        <v>70</v>
      </c>
      <c r="B297" s="56"/>
      <c r="C297" s="5">
        <f>SUM(C130)</f>
        <v>33024</v>
      </c>
      <c r="D297" s="7">
        <f>SUM(D204+D183+D179+D255+D215+D134+D220+D259+D273+D291+D295)</f>
        <v>21342</v>
      </c>
    </row>
    <row r="298" spans="1:4" ht="15">
      <c r="A298" s="45"/>
      <c r="B298" s="56"/>
      <c r="C298" s="5"/>
      <c r="D298" s="7"/>
    </row>
    <row r="299" spans="1:4" ht="12.75">
      <c r="A299" s="42" t="s">
        <v>47</v>
      </c>
      <c r="B299" s="56"/>
      <c r="C299" s="5"/>
      <c r="D299" s="7"/>
    </row>
    <row r="300" spans="1:4" ht="12.75">
      <c r="A300" s="71">
        <v>6110</v>
      </c>
      <c r="B300" s="70" t="s">
        <v>22</v>
      </c>
      <c r="C300" s="5"/>
      <c r="D300" s="6">
        <v>-39688</v>
      </c>
    </row>
    <row r="301" spans="1:4" ht="12.75">
      <c r="A301" s="42" t="s">
        <v>47</v>
      </c>
      <c r="B301" s="38"/>
      <c r="C301" s="44"/>
      <c r="D301" s="44">
        <f>SUM(D300)</f>
        <v>-39688</v>
      </c>
    </row>
    <row r="302" spans="1:4" ht="12.75">
      <c r="A302" s="42"/>
      <c r="B302" s="38"/>
      <c r="C302" s="44"/>
      <c r="D302" s="46"/>
    </row>
    <row r="303" spans="1:4" ht="15">
      <c r="A303" s="45" t="s">
        <v>23</v>
      </c>
      <c r="B303" s="43"/>
      <c r="C303" s="44">
        <f>C66+C297</f>
        <v>58029</v>
      </c>
      <c r="D303" s="44">
        <f>SUM(D297+D116+D66+D301)</f>
        <v>58029</v>
      </c>
    </row>
    <row r="304" ht="12.75">
      <c r="B304" s="22"/>
    </row>
    <row r="306" ht="12.75">
      <c r="D306" s="22"/>
    </row>
    <row r="307" spans="3:4" ht="12.75">
      <c r="C307" s="22"/>
      <c r="D307" s="27"/>
    </row>
    <row r="308" spans="3:4" ht="12.75">
      <c r="C308" s="22"/>
      <c r="D308" s="27"/>
    </row>
    <row r="309" spans="3:4" ht="12.75">
      <c r="C309" s="22"/>
      <c r="D309" s="27"/>
    </row>
    <row r="310" spans="3:4" ht="12.75">
      <c r="C310" s="22"/>
      <c r="D310" s="27"/>
    </row>
    <row r="311" spans="3:4" ht="12.75">
      <c r="C311" s="22"/>
      <c r="D311" s="27"/>
    </row>
    <row r="312" spans="3:4" ht="12.75">
      <c r="C312" s="47"/>
      <c r="D312" s="27"/>
    </row>
    <row r="313" spans="3:4" ht="12.75">
      <c r="C313" s="47"/>
      <c r="D313" s="27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Footer>&amp;C&amp;P.oldal</oddFooter>
  </headerFooter>
  <rowBreaks count="3" manualBreakCount="3">
    <brk id="71" max="255" man="1"/>
    <brk id="151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2018-06-15T05:49:46Z</cp:lastPrinted>
  <dcterms:created xsi:type="dcterms:W3CDTF">2015-04-22T08:22:53Z</dcterms:created>
  <dcterms:modified xsi:type="dcterms:W3CDTF">2018-06-15T05:50:21Z</dcterms:modified>
  <cp:category/>
  <cp:version/>
  <cp:contentType/>
  <cp:contentStatus/>
</cp:coreProperties>
</file>