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40" windowWidth="17020" windowHeight="10360" activeTab="0"/>
  </bookViews>
  <sheets>
    <sheet name="2016. január 08. (2)" sheetId="2" r:id="rId1"/>
  </sheets>
  <definedNames/>
  <calcPr calcId="145621"/>
</workbook>
</file>

<file path=xl/sharedStrings.xml><?xml version="1.0" encoding="utf-8"?>
<sst xmlns="http://schemas.openxmlformats.org/spreadsheetml/2006/main" count="403" uniqueCount="187">
  <si>
    <t>A 2015. évi költségvetés módosítása</t>
  </si>
  <si>
    <t>eFt</t>
  </si>
  <si>
    <t>Sorsz.</t>
  </si>
  <si>
    <t>Megnevezések</t>
  </si>
  <si>
    <t>Bevételek</t>
  </si>
  <si>
    <t>Kiadások</t>
  </si>
  <si>
    <t>I. Állami pénzeszköz átvétellel kapcsolatos előirányzat módosítás</t>
  </si>
  <si>
    <t>1/b. sz. melléklet</t>
  </si>
  <si>
    <t>Települési önkormányzatok szoc. és gyermekjóléti és gyermekétk. fel. tám.</t>
  </si>
  <si>
    <t xml:space="preserve">    - lakásfenntartási támogatás </t>
  </si>
  <si>
    <t xml:space="preserve">    - adósságkezelési támogatás </t>
  </si>
  <si>
    <t>Működési célú központosított előirányzatok</t>
  </si>
  <si>
    <t xml:space="preserve">    - 2015. X-XI. havi bérkompenzáció</t>
  </si>
  <si>
    <t>Egyéb működési célú támogatások bevételei Áh-n belülről</t>
  </si>
  <si>
    <t xml:space="preserve">    - Roma kulturális események megvalósítására pályázat</t>
  </si>
  <si>
    <t xml:space="preserve">    - Erzsébet utalvány rendszeres szoc.segélyben rész.</t>
  </si>
  <si>
    <t>Felhalmozási célú önkormányzati támogatások</t>
  </si>
  <si>
    <t xml:space="preserve">    - család-, gyermekjóléti központok egyszeri támogatása (FESZGYI)</t>
  </si>
  <si>
    <t>Egyéb felhalmozási célú támogatás értékű bevétel</t>
  </si>
  <si>
    <t>1/b. sz. melléklet összesen</t>
  </si>
  <si>
    <t>1/c. sz. melléklet</t>
  </si>
  <si>
    <t>1/c. sz. melléklet összesen</t>
  </si>
  <si>
    <t xml:space="preserve">FESZGYI   </t>
  </si>
  <si>
    <t>2. sz. melléklet összesen</t>
  </si>
  <si>
    <t>2. sz. melléklet (2015. X-XI. havi bérkompenzáció)</t>
  </si>
  <si>
    <t>Csicsergő Óvoda</t>
  </si>
  <si>
    <t>Személyi juttatások</t>
  </si>
  <si>
    <t>Munkaad. terhelő jár. és szoc. hozzáj adó</t>
  </si>
  <si>
    <t>Csudafa Óvoda</t>
  </si>
  <si>
    <t>Kerekerdő Óvoda</t>
  </si>
  <si>
    <t>Kicsi Bocs Óvoda</t>
  </si>
  <si>
    <t>Liliom Óvoda</t>
  </si>
  <si>
    <t>Méhecske Óvoda</t>
  </si>
  <si>
    <t>Napfény Óvoda</t>
  </si>
  <si>
    <t>Ugrifüles Óvoda</t>
  </si>
  <si>
    <t xml:space="preserve">Ferencvárosi Intézmény Üzemeltetési Központ </t>
  </si>
  <si>
    <t>Ferencvárosi Egyesített Bölcsődék</t>
  </si>
  <si>
    <t xml:space="preserve">Ferencvárosi Művelődési Központ </t>
  </si>
  <si>
    <t>3/a. sz. melléklet (2015. X-XI. havi bérkompenzáció)</t>
  </si>
  <si>
    <t>Polgármesteri hivatal igazgatási kiadásai</t>
  </si>
  <si>
    <t>3/a. sz. melléklet összesen</t>
  </si>
  <si>
    <t>3/b. sz. melléklet (2015. X-XI. havi bérkompenzáció)</t>
  </si>
  <si>
    <t>Közterület-felügyelet</t>
  </si>
  <si>
    <t>3/b. sz. melléklet összesen</t>
  </si>
  <si>
    <t>3/c. sz. melléklet</t>
  </si>
  <si>
    <t>Roma koncepció</t>
  </si>
  <si>
    <t xml:space="preserve">Lakásfenntartási támogatás </t>
  </si>
  <si>
    <t>Rendkívüli gyermekvédelmi támogatás</t>
  </si>
  <si>
    <t>3/c. sz. melléklet összesen</t>
  </si>
  <si>
    <t>5. sz. melléklet</t>
  </si>
  <si>
    <t>Louis Blérot szobor készítés</t>
  </si>
  <si>
    <t>5. sz. melléklet összesen</t>
  </si>
  <si>
    <t xml:space="preserve">I. Állami pénzeszköz átvétellel kapcsolatos előirányzat módosítás </t>
  </si>
  <si>
    <t>II. Testületi döntést igénylő előirányzat módosítás</t>
  </si>
  <si>
    <t>2016. évi megelőlegezett állami normatíva visszafizetése</t>
  </si>
  <si>
    <t>2016. évi megelőlegezett állami normatíva</t>
  </si>
  <si>
    <t>Egyéb működési célú támogatás Áh-n belülről</t>
  </si>
  <si>
    <t>Epres Óvoda</t>
  </si>
  <si>
    <t>FIÜK</t>
  </si>
  <si>
    <t>Ferencvárosi Művelődési Központ és Intézményei</t>
  </si>
  <si>
    <t>Ellátási díjak</t>
  </si>
  <si>
    <t>2.sz. melléklet</t>
  </si>
  <si>
    <t>Egyéb működési célú kiadások</t>
  </si>
  <si>
    <t>Dologi kiadások</t>
  </si>
  <si>
    <t>Beruházási kiadások</t>
  </si>
  <si>
    <t>Munkaadókat terhelő járulékok</t>
  </si>
  <si>
    <t xml:space="preserve">Dologi kiadások </t>
  </si>
  <si>
    <t>Egyéb működési bevétel</t>
  </si>
  <si>
    <t>Egyéb működési célú átvett pénzeszköz</t>
  </si>
  <si>
    <t>FMK</t>
  </si>
  <si>
    <t>Kiszámlázott általános forgalmi adó</t>
  </si>
  <si>
    <t>Általános forgalmi adó visszatérítése</t>
  </si>
  <si>
    <t>Bérleti díjak</t>
  </si>
  <si>
    <t>Egyéb szolgáltatás</t>
  </si>
  <si>
    <t>Közvetített szolgáltatások ellenértéke</t>
  </si>
  <si>
    <t>Kamatbevétel</t>
  </si>
  <si>
    <t>Személyi juttatás</t>
  </si>
  <si>
    <t>2.sz. melléklet összesen</t>
  </si>
  <si>
    <t>3./c sz. melléklet</t>
  </si>
  <si>
    <t>Közutak üzemeltese</t>
  </si>
  <si>
    <t>Lakáslemondás térítés, lakásbiztosíték visszafizetése</t>
  </si>
  <si>
    <t>Egyéb felhalmozási célú kiadások</t>
  </si>
  <si>
    <t>Ingatlanokkal kapcsolatos egyéb feladatok</t>
  </si>
  <si>
    <t>Tankönyvtámogatás</t>
  </si>
  <si>
    <t>Ellátottak pénzbeli juttatásai</t>
  </si>
  <si>
    <t>Humánszolgáltatási feladatok</t>
  </si>
  <si>
    <t>Szociális és köznevelési feladatok</t>
  </si>
  <si>
    <t>Ifjúsági koncepció</t>
  </si>
  <si>
    <t>Kulturális, Egyházi és Nemzetiségi feladatok</t>
  </si>
  <si>
    <t>Önkormányzati szakmai feladatokkal kapcsolatos kiadások</t>
  </si>
  <si>
    <t>Városfejlesztés, üzemeltetés és közbiztonság</t>
  </si>
  <si>
    <t>Környezetvédelem</t>
  </si>
  <si>
    <t>Polgármesteri tisztséggel összefüggő egyéb feladatok</t>
  </si>
  <si>
    <t>Egészségügyi prevenció</t>
  </si>
  <si>
    <t>Közgyógytámogatás</t>
  </si>
  <si>
    <t>Karácsonyi segély</t>
  </si>
  <si>
    <t>Idősügyi Koncepció</t>
  </si>
  <si>
    <t>Ifjúsági és drogprevenciós feladatok</t>
  </si>
  <si>
    <t>Esélyegyenlőségi feladatok</t>
  </si>
  <si>
    <t>Egyéb rendezvények</t>
  </si>
  <si>
    <t>Testvérvárosi kapcsolatok</t>
  </si>
  <si>
    <t>Városmarketing</t>
  </si>
  <si>
    <t>Ferencvárosi Újság</t>
  </si>
  <si>
    <t>Kommunikációs szolgáltatás</t>
  </si>
  <si>
    <t>3/d sz. melléklet</t>
  </si>
  <si>
    <t>Társasház felújítási pályázat</t>
  </si>
  <si>
    <t>Akadálymentesítés támogatása</t>
  </si>
  <si>
    <t>3./c sz. melléklet összesen</t>
  </si>
  <si>
    <t>3/d sz. melléklet összesen</t>
  </si>
  <si>
    <t>4. sz. melléklet</t>
  </si>
  <si>
    <t>Felújításokkal kapcsolatos tervezések</t>
  </si>
  <si>
    <t>Felújítási kiadások</t>
  </si>
  <si>
    <t>Lakás és helyiség felújítás VI. Iroda</t>
  </si>
  <si>
    <t>Veszélyelhárítás</t>
  </si>
  <si>
    <t>Ingatlanokkal kapcsolatos bontási feladatok</t>
  </si>
  <si>
    <t>Gyáli út 21.-23. Víz csatorna felújítás</t>
  </si>
  <si>
    <t>Kosztolányi Dezső Általános Iskola felújítása</t>
  </si>
  <si>
    <t>Csicsergő Óvoda felújítás</t>
  </si>
  <si>
    <t>Csudafa Óvoda felújítás</t>
  </si>
  <si>
    <t>Liliom Óvoda felújítás</t>
  </si>
  <si>
    <t>Kerekerdő Óvoda felújítás</t>
  </si>
  <si>
    <t>Kicsi Bocs Óvoda felújítás</t>
  </si>
  <si>
    <t>Méhecske Óvoda felújítás</t>
  </si>
  <si>
    <t>Napfény Óvoda felújítás</t>
  </si>
  <si>
    <t>Ugrifüles Óvoda felújítás</t>
  </si>
  <si>
    <t>Leövey Klára Gimnázium</t>
  </si>
  <si>
    <t>Oktatási intézmények, óvodák felújítása</t>
  </si>
  <si>
    <t>Ferencvárosi Egyesített Bölcsődék felújítás</t>
  </si>
  <si>
    <t>4. sz. melléklet összesen</t>
  </si>
  <si>
    <t>5.sz. melléklet</t>
  </si>
  <si>
    <t>Középületek kiemelt jelentőségű épületenergetikai fejlesztése</t>
  </si>
  <si>
    <t>5.sz. melléklet összesen</t>
  </si>
  <si>
    <t>Iparűzési adó</t>
  </si>
  <si>
    <t>Idegenforgalmi adó</t>
  </si>
  <si>
    <t>Igazgatásszolgáltatási díj</t>
  </si>
  <si>
    <t>Szabálysértési bírság</t>
  </si>
  <si>
    <t>Egyéb bírságból származó bevételek</t>
  </si>
  <si>
    <t>Közterületfelügyeleti bírság</t>
  </si>
  <si>
    <t>Kerékbilincs levétele</t>
  </si>
  <si>
    <t>Közterületfoglalási díj</t>
  </si>
  <si>
    <t>Helyiségbérleti díj</t>
  </si>
  <si>
    <t>Lakbér bevételek</t>
  </si>
  <si>
    <t>Parkolási díj, ügyviteli költség</t>
  </si>
  <si>
    <t>Helyiség megszerzési dííj</t>
  </si>
  <si>
    <t>Nyomvonal létesítés kártalanítás</t>
  </si>
  <si>
    <t>Önkormányzat közvetített szolgáltatások ellenértéke</t>
  </si>
  <si>
    <t>Parkolási feladatokkal kapcsolatos ÁFA</t>
  </si>
  <si>
    <t>Vagyonkezelés és városfejlesztéssel kapcsolatos ÁFA</t>
  </si>
  <si>
    <t>Önkormányzat ÁFA</t>
  </si>
  <si>
    <t>Parkolással kapcsolatos közvetített szolgáltatások ellenértéke</t>
  </si>
  <si>
    <t>Vagyonkezeléssel kapcsolatos közvetített stolgáltatások ellenértéke</t>
  </si>
  <si>
    <t>Önkormányzat kamat</t>
  </si>
  <si>
    <t>Egyéb működési bevételek</t>
  </si>
  <si>
    <t>KMOP-5.1.1/B-12-K-201-0003 Szociális városreh.Ferencvárosban JAT</t>
  </si>
  <si>
    <t>Fővárosi lakás-felújítási pályázat</t>
  </si>
  <si>
    <t>Önkormányzat földterület, telek értékesítése</t>
  </si>
  <si>
    <t>Helyiség értékesítés</t>
  </si>
  <si>
    <t>Közterületek komplex megújítása pályázat - "Nehru projekt"</t>
  </si>
  <si>
    <t>Önkormányzati lakások értékesítése</t>
  </si>
  <si>
    <t>Társasházak befizetései</t>
  </si>
  <si>
    <t>Munkáltatói kölcsön</t>
  </si>
  <si>
    <t>Parkolóhely megváltás</t>
  </si>
  <si>
    <t>Települési önkormányzatok egyes köznevelési feladatainak támogatása</t>
  </si>
  <si>
    <t xml:space="preserve">    - szociális ágazati pótlék</t>
  </si>
  <si>
    <t xml:space="preserve">    - 2015. bérkompenzáció előleg</t>
  </si>
  <si>
    <t xml:space="preserve">    - 2014. évről áthúzódó bérkompenzáció támogatása</t>
  </si>
  <si>
    <t>FESZGYI</t>
  </si>
  <si>
    <t xml:space="preserve">    - normatív támogatás év közbeni lemondás</t>
  </si>
  <si>
    <t>Összesen</t>
  </si>
  <si>
    <t xml:space="preserve">    - normatív támogatás többletigény</t>
  </si>
  <si>
    <t>Ipaűzési adó pótlék bírság</t>
  </si>
  <si>
    <t>Gépkocsi elszállítás</t>
  </si>
  <si>
    <t>Fővárosi IPA visszafizetése</t>
  </si>
  <si>
    <t>Kamatkiadás</t>
  </si>
  <si>
    <t>JAT</t>
  </si>
  <si>
    <t>3./b melléklet</t>
  </si>
  <si>
    <t>Általános tartalék</t>
  </si>
  <si>
    <t>Közterületek komplexmegújítása pályázat - "Nehru projekt"</t>
  </si>
  <si>
    <t>Városfejlesztéssel kapcsolatos önkormányzati kiadások (FEV IX.Zrt.)</t>
  </si>
  <si>
    <t>Diáksport</t>
  </si>
  <si>
    <t>Készletértékesítés</t>
  </si>
  <si>
    <t>Adósságkezelési támogatás</t>
  </si>
  <si>
    <t>Építményadó</t>
  </si>
  <si>
    <t>Telekadó</t>
  </si>
  <si>
    <t>Belföldi gépjűrművek adójának helyi önkormányzatot megillető része</t>
  </si>
  <si>
    <t>Behajtási költégátalány</t>
  </si>
  <si>
    <t>Felhalmozási célú kiadások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</si>
</sst>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"/>
      <family val="2"/>
    </font>
    <font>
      <sz val="10"/>
      <name val="Arial CE"/>
      <family val="2"/>
    </font>
    <font>
      <b/>
      <sz val="12"/>
      <name val="Arial CE"/>
      <family val="2"/>
    </font>
    <font>
      <i/>
      <sz val="9"/>
      <name val="Arial CE"/>
      <family val="2"/>
    </font>
    <font>
      <i/>
      <sz val="9"/>
      <name val="Arial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color indexed="8"/>
      <name val="Arial CE"/>
      <family val="2"/>
    </font>
    <font>
      <i/>
      <sz val="10"/>
      <name val="Arial CE"/>
      <family val="2"/>
    </font>
    <font>
      <sz val="9"/>
      <name val="Arial"/>
      <family val="2"/>
    </font>
    <font>
      <sz val="10"/>
      <color indexed="8"/>
      <name val="Arial CE"/>
      <family val="2"/>
    </font>
    <font>
      <b/>
      <sz val="10"/>
      <name val="Arial"/>
      <family val="2"/>
    </font>
    <font>
      <sz val="11"/>
      <name val="Arial CE"/>
      <family val="2"/>
    </font>
    <font>
      <i/>
      <sz val="10"/>
      <name val="Arial"/>
      <family val="2"/>
    </font>
    <font>
      <sz val="9"/>
      <name val="Arial CE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130">
    <xf numFmtId="0" fontId="0" fillId="0" borderId="0" xfId="0"/>
    <xf numFmtId="3" fontId="5" fillId="0" borderId="0" xfId="20" applyNumberFormat="1" applyFont="1" applyAlignment="1">
      <alignment horizontal="centerContinuous"/>
      <protection/>
    </xf>
    <xf numFmtId="3" fontId="6" fillId="0" borderId="0" xfId="20" applyNumberFormat="1" applyFont="1" applyAlignment="1">
      <alignment horizontal="right"/>
      <protection/>
    </xf>
    <xf numFmtId="3" fontId="5" fillId="0" borderId="1" xfId="20" applyNumberFormat="1" applyFont="1" applyBorder="1">
      <alignment/>
      <protection/>
    </xf>
    <xf numFmtId="3" fontId="5" fillId="0" borderId="1" xfId="20" applyNumberFormat="1" applyFont="1" applyBorder="1" applyAlignment="1">
      <alignment horizontal="center"/>
      <protection/>
    </xf>
    <xf numFmtId="3" fontId="6" fillId="0" borderId="1" xfId="20" applyNumberFormat="1" applyFont="1" applyBorder="1">
      <alignment/>
      <protection/>
    </xf>
    <xf numFmtId="3" fontId="1" fillId="0" borderId="1" xfId="20" applyNumberFormat="1" applyFont="1" applyFill="1" applyBorder="1">
      <alignment/>
      <protection/>
    </xf>
    <xf numFmtId="0" fontId="1" fillId="0" borderId="1" xfId="21" applyFont="1" applyBorder="1" applyAlignment="1">
      <alignment/>
      <protection/>
    </xf>
    <xf numFmtId="3" fontId="7" fillId="0" borderId="1" xfId="20" applyNumberFormat="1" applyFont="1" applyFill="1" applyBorder="1">
      <alignment/>
      <protection/>
    </xf>
    <xf numFmtId="3" fontId="6" fillId="0" borderId="1" xfId="20" applyNumberFormat="1" applyFont="1" applyFill="1" applyBorder="1">
      <alignment/>
      <protection/>
    </xf>
    <xf numFmtId="3" fontId="8" fillId="0" borderId="2" xfId="20" applyNumberFormat="1" applyFont="1" applyFill="1" applyBorder="1">
      <alignment/>
      <protection/>
    </xf>
    <xf numFmtId="3" fontId="9" fillId="0" borderId="1" xfId="20" applyNumberFormat="1" applyFont="1" applyFill="1" applyBorder="1">
      <alignment/>
      <protection/>
    </xf>
    <xf numFmtId="3" fontId="1" fillId="0" borderId="1" xfId="0" applyNumberFormat="1" applyFont="1" applyBorder="1" applyAlignment="1">
      <alignment/>
    </xf>
    <xf numFmtId="3" fontId="9" fillId="0" borderId="3" xfId="20" applyNumberFormat="1" applyFont="1" applyFill="1" applyBorder="1">
      <alignment/>
      <protection/>
    </xf>
    <xf numFmtId="3" fontId="1" fillId="0" borderId="1" xfId="20" applyNumberFormat="1" applyFont="1" applyBorder="1">
      <alignment/>
      <protection/>
    </xf>
    <xf numFmtId="0" fontId="1" fillId="0" borderId="1" xfId="21" applyFont="1" applyFill="1" applyBorder="1" applyAlignment="1">
      <alignment/>
      <protection/>
    </xf>
    <xf numFmtId="3" fontId="1" fillId="0" borderId="1" xfId="21" applyNumberFormat="1" applyFont="1" applyBorder="1" applyAlignment="1">
      <alignment/>
      <protection/>
    </xf>
    <xf numFmtId="0" fontId="1" fillId="0" borderId="1" xfId="21" applyFont="1" applyBorder="1" applyAlignment="1">
      <alignment/>
      <protection/>
    </xf>
    <xf numFmtId="0" fontId="9" fillId="0" borderId="2" xfId="21" applyFont="1" applyBorder="1" applyAlignment="1">
      <alignment/>
      <protection/>
    </xf>
    <xf numFmtId="3" fontId="1" fillId="0" borderId="1" xfId="20" applyNumberFormat="1" applyFont="1" applyFill="1" applyBorder="1">
      <alignment/>
      <protection/>
    </xf>
    <xf numFmtId="0" fontId="1" fillId="0" borderId="1" xfId="0" applyFont="1" applyBorder="1" applyProtection="1">
      <protection locked="0"/>
    </xf>
    <xf numFmtId="3" fontId="6" fillId="0" borderId="1" xfId="20" applyNumberFormat="1" applyFont="1" applyFill="1" applyBorder="1">
      <alignment/>
      <protection/>
    </xf>
    <xf numFmtId="3" fontId="5" fillId="0" borderId="2" xfId="20" applyNumberFormat="1" applyFont="1" applyBorder="1">
      <alignment/>
      <protection/>
    </xf>
    <xf numFmtId="3" fontId="1" fillId="0" borderId="2" xfId="20" applyNumberFormat="1" applyFont="1" applyBorder="1">
      <alignment/>
      <protection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Fill="1" applyBorder="1" applyAlignment="1" applyProtection="1">
      <alignment horizontal="center"/>
      <protection locked="0"/>
    </xf>
    <xf numFmtId="3" fontId="6" fillId="0" borderId="1" xfId="20" applyNumberFormat="1" applyFont="1" applyBorder="1">
      <alignment/>
      <protection/>
    </xf>
    <xf numFmtId="3" fontId="6" fillId="0" borderId="5" xfId="20" applyNumberFormat="1" applyFont="1" applyBorder="1">
      <alignment/>
      <protection/>
    </xf>
    <xf numFmtId="3" fontId="6" fillId="0" borderId="5" xfId="20" applyNumberFormat="1" applyFont="1" applyBorder="1">
      <alignment/>
      <protection/>
    </xf>
    <xf numFmtId="3" fontId="1" fillId="0" borderId="5" xfId="20" applyNumberFormat="1" applyFont="1" applyBorder="1">
      <alignment/>
      <protection/>
    </xf>
    <xf numFmtId="3" fontId="1" fillId="0" borderId="6" xfId="0" applyNumberFormat="1" applyFont="1" applyFill="1" applyBorder="1" applyAlignment="1" applyProtection="1">
      <alignment/>
      <protection locked="0"/>
    </xf>
    <xf numFmtId="3" fontId="1" fillId="0" borderId="1" xfId="0" applyNumberFormat="1" applyFont="1" applyFill="1" applyBorder="1" applyAlignment="1" applyProtection="1">
      <alignment/>
      <protection locked="0"/>
    </xf>
    <xf numFmtId="3" fontId="9" fillId="0" borderId="2" xfId="20" applyNumberFormat="1" applyFont="1" applyBorder="1">
      <alignment/>
      <protection/>
    </xf>
    <xf numFmtId="3" fontId="1" fillId="0" borderId="4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5" fillId="0" borderId="1" xfId="20" applyNumberFormat="1" applyFont="1" applyBorder="1">
      <alignment/>
      <protection/>
    </xf>
    <xf numFmtId="3" fontId="1" fillId="0" borderId="3" xfId="20" applyNumberFormat="1" applyFont="1" applyBorder="1">
      <alignment/>
      <protection/>
    </xf>
    <xf numFmtId="3" fontId="5" fillId="0" borderId="7" xfId="20" applyNumberFormat="1" applyFont="1" applyBorder="1">
      <alignment/>
      <protection/>
    </xf>
    <xf numFmtId="3" fontId="5" fillId="0" borderId="1" xfId="20" applyNumberFormat="1" applyFont="1" applyFill="1" applyBorder="1" applyAlignment="1">
      <alignment vertical="center"/>
      <protection/>
    </xf>
    <xf numFmtId="3" fontId="1" fillId="0" borderId="1" xfId="0" applyNumberFormat="1" applyFont="1" applyFill="1" applyBorder="1" applyAlignment="1">
      <alignment/>
    </xf>
    <xf numFmtId="0" fontId="1" fillId="0" borderId="1" xfId="0" applyFont="1" applyFill="1" applyBorder="1"/>
    <xf numFmtId="3" fontId="5" fillId="0" borderId="8" xfId="20" applyNumberFormat="1" applyFont="1" applyBorder="1">
      <alignment/>
      <protection/>
    </xf>
    <xf numFmtId="3" fontId="1" fillId="0" borderId="1" xfId="20" applyNumberFormat="1" applyFont="1" applyFill="1" applyBorder="1" applyAlignment="1">
      <alignment vertical="center"/>
      <protection/>
    </xf>
    <xf numFmtId="0" fontId="11" fillId="0" borderId="1" xfId="20" applyFont="1" applyFill="1" applyBorder="1" applyAlignment="1">
      <alignment horizontal="left" vertical="top"/>
      <protection/>
    </xf>
    <xf numFmtId="3" fontId="1" fillId="0" borderId="8" xfId="20" applyNumberFormat="1" applyFont="1" applyFill="1" applyBorder="1">
      <alignment/>
      <protection/>
    </xf>
    <xf numFmtId="3" fontId="0" fillId="0" borderId="1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0" fontId="1" fillId="0" borderId="9" xfId="0" applyFont="1" applyFill="1" applyBorder="1" applyAlignment="1">
      <alignment horizontal="left" vertical="top"/>
    </xf>
    <xf numFmtId="0" fontId="0" fillId="0" borderId="0" xfId="0" applyFill="1"/>
    <xf numFmtId="3" fontId="1" fillId="0" borderId="1" xfId="22" applyNumberFormat="1" applyFont="1" applyFill="1" applyBorder="1" applyAlignment="1">
      <alignment/>
      <protection/>
    </xf>
    <xf numFmtId="0" fontId="1" fillId="0" borderId="1" xfId="22" applyFont="1" applyFill="1" applyBorder="1" applyAlignment="1">
      <alignment horizontal="left" vertical="top"/>
      <protection/>
    </xf>
    <xf numFmtId="0" fontId="1" fillId="0" borderId="1" xfId="20" applyFont="1" applyFill="1" applyBorder="1" applyAlignment="1">
      <alignment horizontal="left" vertical="top"/>
      <protection/>
    </xf>
    <xf numFmtId="3" fontId="6" fillId="0" borderId="1" xfId="20" applyNumberFormat="1" applyFont="1" applyFill="1" applyBorder="1" applyAlignment="1">
      <alignment vertical="center"/>
      <protection/>
    </xf>
    <xf numFmtId="3" fontId="12" fillId="0" borderId="1" xfId="20" applyNumberFormat="1" applyFont="1" applyBorder="1" applyAlignment="1">
      <alignment vertical="center"/>
      <protection/>
    </xf>
    <xf numFmtId="3" fontId="0" fillId="0" borderId="1" xfId="20" applyNumberFormat="1" applyFont="1" applyBorder="1" applyAlignment="1">
      <alignment vertical="center"/>
      <protection/>
    </xf>
    <xf numFmtId="0" fontId="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3" fontId="0" fillId="0" borderId="3" xfId="20" applyNumberFormat="1" applyFont="1" applyBorder="1">
      <alignment/>
      <protection/>
    </xf>
    <xf numFmtId="3" fontId="5" fillId="0" borderId="1" xfId="20" applyNumberFormat="1" applyFont="1" applyBorder="1" applyAlignment="1">
      <alignment vertical="center"/>
      <protection/>
    </xf>
    <xf numFmtId="3" fontId="5" fillId="0" borderId="3" xfId="20" applyNumberFormat="1" applyFont="1" applyBorder="1">
      <alignment/>
      <protection/>
    </xf>
    <xf numFmtId="3" fontId="0" fillId="0" borderId="1" xfId="20" applyNumberFormat="1" applyFont="1" applyBorder="1">
      <alignment/>
      <protection/>
    </xf>
    <xf numFmtId="3" fontId="0" fillId="0" borderId="1" xfId="20" applyNumberFormat="1" applyFont="1" applyFill="1" applyBorder="1">
      <alignment/>
      <protection/>
    </xf>
    <xf numFmtId="3" fontId="12" fillId="0" borderId="1" xfId="20" applyNumberFormat="1" applyFont="1" applyBorder="1">
      <alignment/>
      <protection/>
    </xf>
    <xf numFmtId="0" fontId="0" fillId="0" borderId="1" xfId="21" applyFont="1" applyBorder="1" applyAlignment="1">
      <alignment/>
      <protection/>
    </xf>
    <xf numFmtId="3" fontId="1" fillId="0" borderId="1" xfId="20" applyNumberFormat="1" applyFont="1" applyBorder="1" applyAlignment="1">
      <alignment vertical="center"/>
      <protection/>
    </xf>
    <xf numFmtId="3" fontId="9" fillId="0" borderId="3" xfId="20" applyNumberFormat="1" applyFont="1" applyBorder="1">
      <alignment/>
      <protection/>
    </xf>
    <xf numFmtId="3" fontId="6" fillId="0" borderId="1" xfId="20" applyNumberFormat="1" applyFont="1" applyBorder="1" applyAlignment="1">
      <alignment vertical="center"/>
      <protection/>
    </xf>
    <xf numFmtId="3" fontId="13" fillId="0" borderId="1" xfId="20" applyNumberFormat="1" applyFont="1" applyBorder="1" applyAlignment="1">
      <alignment vertical="center"/>
      <protection/>
    </xf>
    <xf numFmtId="0" fontId="0" fillId="0" borderId="1" xfId="0" applyBorder="1"/>
    <xf numFmtId="3" fontId="1" fillId="0" borderId="3" xfId="20" applyNumberFormat="1" applyFont="1" applyFill="1" applyBorder="1">
      <alignment/>
      <protection/>
    </xf>
    <xf numFmtId="0" fontId="1" fillId="0" borderId="9" xfId="21" applyFont="1" applyBorder="1" applyAlignment="1">
      <alignment/>
      <protection/>
    </xf>
    <xf numFmtId="3" fontId="12" fillId="0" borderId="1" xfId="20" applyNumberFormat="1" applyFont="1" applyFill="1" applyBorder="1">
      <alignment/>
      <protection/>
    </xf>
    <xf numFmtId="3" fontId="12" fillId="0" borderId="1" xfId="0" applyNumberFormat="1" applyFont="1" applyBorder="1"/>
    <xf numFmtId="3" fontId="0" fillId="0" borderId="1" xfId="0" applyNumberFormat="1" applyBorder="1"/>
    <xf numFmtId="3" fontId="0" fillId="0" borderId="1" xfId="0" applyNumberFormat="1" applyFont="1" applyBorder="1"/>
    <xf numFmtId="0" fontId="12" fillId="0" borderId="1" xfId="0" applyFont="1" applyBorder="1"/>
    <xf numFmtId="0" fontId="14" fillId="0" borderId="1" xfId="0" applyFont="1" applyBorder="1"/>
    <xf numFmtId="3" fontId="14" fillId="0" borderId="1" xfId="0" applyNumberFormat="1" applyFont="1" applyBorder="1"/>
    <xf numFmtId="0" fontId="0" fillId="0" borderId="1" xfId="0" applyNumberFormat="1" applyBorder="1"/>
    <xf numFmtId="0" fontId="12" fillId="0" borderId="1" xfId="0" applyNumberFormat="1" applyFont="1" applyBorder="1"/>
    <xf numFmtId="0" fontId="14" fillId="0" borderId="1" xfId="0" applyNumberFormat="1" applyFont="1" applyBorder="1"/>
    <xf numFmtId="3" fontId="0" fillId="0" borderId="3" xfId="20" applyNumberFormat="1" applyFont="1" applyBorder="1">
      <alignment/>
      <protection/>
    </xf>
    <xf numFmtId="0" fontId="10" fillId="0" borderId="1" xfId="21" applyFont="1" applyBorder="1" applyAlignment="1">
      <alignment/>
      <protection/>
    </xf>
    <xf numFmtId="0" fontId="0" fillId="0" borderId="3" xfId="21" applyFont="1" applyBorder="1" applyAlignment="1">
      <alignment/>
      <protection/>
    </xf>
    <xf numFmtId="0" fontId="15" fillId="0" borderId="1" xfId="21" applyFont="1" applyBorder="1" applyAlignment="1">
      <alignment/>
      <protection/>
    </xf>
    <xf numFmtId="3" fontId="9" fillId="0" borderId="1" xfId="20" applyNumberFormat="1" applyFont="1" applyBorder="1">
      <alignment/>
      <protection/>
    </xf>
    <xf numFmtId="3" fontId="7" fillId="0" borderId="1" xfId="20" applyNumberFormat="1" applyFont="1" applyFill="1" applyBorder="1">
      <alignment/>
      <protection/>
    </xf>
    <xf numFmtId="0" fontId="14" fillId="0" borderId="0" xfId="0" applyFont="1"/>
    <xf numFmtId="3" fontId="14" fillId="0" borderId="0" xfId="0" applyNumberFormat="1" applyFont="1"/>
    <xf numFmtId="0" fontId="0" fillId="0" borderId="1" xfId="0" applyFont="1" applyBorder="1"/>
    <xf numFmtId="3" fontId="16" fillId="0" borderId="1" xfId="0" applyNumberFormat="1" applyFont="1" applyBorder="1"/>
    <xf numFmtId="3" fontId="0" fillId="0" borderId="0" xfId="0" applyNumberFormat="1"/>
    <xf numFmtId="0" fontId="10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1" fillId="0" borderId="10" xfId="0" applyFont="1" applyFill="1" applyBorder="1"/>
    <xf numFmtId="3" fontId="2" fillId="0" borderId="0" xfId="20" applyNumberFormat="1" applyFont="1" applyAlignment="1">
      <alignment horizontal="center"/>
      <protection/>
    </xf>
    <xf numFmtId="3" fontId="1" fillId="2" borderId="1" xfId="20" applyNumberFormat="1" applyFont="1" applyFill="1" applyBorder="1">
      <alignment/>
      <protection/>
    </xf>
    <xf numFmtId="3" fontId="1" fillId="2" borderId="3" xfId="20" applyNumberFormat="1" applyFont="1" applyFill="1" applyBorder="1">
      <alignment/>
      <protection/>
    </xf>
    <xf numFmtId="3" fontId="6" fillId="2" borderId="1" xfId="20" applyNumberFormat="1" applyFont="1" applyFill="1" applyBorder="1">
      <alignment/>
      <protection/>
    </xf>
    <xf numFmtId="3" fontId="9" fillId="2" borderId="3" xfId="20" applyNumberFormat="1" applyFont="1" applyFill="1" applyBorder="1">
      <alignment/>
      <protection/>
    </xf>
    <xf numFmtId="3" fontId="9" fillId="2" borderId="1" xfId="20" applyNumberFormat="1" applyFont="1" applyFill="1" applyBorder="1">
      <alignment/>
      <protection/>
    </xf>
    <xf numFmtId="3" fontId="7" fillId="2" borderId="1" xfId="20" applyNumberFormat="1" applyFont="1" applyFill="1" applyBorder="1">
      <alignment/>
      <protection/>
    </xf>
    <xf numFmtId="0" fontId="0" fillId="2" borderId="1" xfId="21" applyFont="1" applyFill="1" applyBorder="1" applyAlignment="1">
      <alignment/>
      <protection/>
    </xf>
    <xf numFmtId="0" fontId="1" fillId="2" borderId="1" xfId="21" applyFont="1" applyFill="1" applyBorder="1" applyAlignment="1">
      <alignment/>
      <protection/>
    </xf>
    <xf numFmtId="0" fontId="1" fillId="2" borderId="3" xfId="21" applyFont="1" applyFill="1" applyBorder="1" applyAlignment="1">
      <alignment/>
      <protection/>
    </xf>
    <xf numFmtId="0" fontId="1" fillId="2" borderId="9" xfId="21" applyFont="1" applyFill="1" applyBorder="1" applyAlignment="1">
      <alignment/>
      <protection/>
    </xf>
    <xf numFmtId="3" fontId="11" fillId="2" borderId="3" xfId="20" applyNumberFormat="1" applyFont="1" applyFill="1" applyBorder="1">
      <alignment/>
      <protection/>
    </xf>
    <xf numFmtId="3" fontId="0" fillId="2" borderId="1" xfId="20" applyNumberFormat="1" applyFont="1" applyFill="1" applyBorder="1">
      <alignment/>
      <protection/>
    </xf>
    <xf numFmtId="3" fontId="12" fillId="2" borderId="1" xfId="20" applyNumberFormat="1" applyFont="1" applyFill="1" applyBorder="1">
      <alignment/>
      <protection/>
    </xf>
    <xf numFmtId="0" fontId="0" fillId="2" borderId="1" xfId="0" applyFill="1" applyBorder="1"/>
    <xf numFmtId="3" fontId="12" fillId="2" borderId="1" xfId="0" applyNumberFormat="1" applyFont="1" applyFill="1" applyBorder="1"/>
    <xf numFmtId="3" fontId="0" fillId="2" borderId="1" xfId="0" applyNumberFormat="1" applyFill="1" applyBorder="1"/>
    <xf numFmtId="3" fontId="1" fillId="2" borderId="2" xfId="20" applyNumberFormat="1" applyFont="1" applyFill="1" applyBorder="1">
      <alignment/>
      <protection/>
    </xf>
    <xf numFmtId="3" fontId="0" fillId="2" borderId="1" xfId="0" applyNumberFormat="1" applyFont="1" applyFill="1" applyBorder="1"/>
    <xf numFmtId="3" fontId="13" fillId="2" borderId="1" xfId="20" applyNumberFormat="1" applyFont="1" applyFill="1" applyBorder="1" applyAlignment="1">
      <alignment vertical="center"/>
      <protection/>
    </xf>
    <xf numFmtId="3" fontId="1" fillId="2" borderId="1" xfId="20" applyNumberFormat="1" applyFont="1" applyFill="1" applyBorder="1" applyAlignment="1">
      <alignment vertical="center"/>
      <protection/>
    </xf>
    <xf numFmtId="3" fontId="5" fillId="2" borderId="1" xfId="20" applyNumberFormat="1" applyFont="1" applyFill="1" applyBorder="1" applyAlignment="1">
      <alignment vertical="center"/>
      <protection/>
    </xf>
    <xf numFmtId="3" fontId="14" fillId="2" borderId="1" xfId="0" applyNumberFormat="1" applyFont="1" applyFill="1" applyBorder="1"/>
    <xf numFmtId="0" fontId="12" fillId="2" borderId="1" xfId="0" applyFont="1" applyFill="1" applyBorder="1"/>
    <xf numFmtId="0" fontId="14" fillId="2" borderId="1" xfId="0" applyFont="1" applyFill="1" applyBorder="1"/>
    <xf numFmtId="3" fontId="16" fillId="2" borderId="1" xfId="0" applyNumberFormat="1" applyFont="1" applyFill="1" applyBorder="1"/>
    <xf numFmtId="0" fontId="16" fillId="2" borderId="1" xfId="0" applyFont="1" applyFill="1" applyBorder="1"/>
    <xf numFmtId="0" fontId="0" fillId="2" borderId="1" xfId="0" applyFont="1" applyFill="1" applyBorder="1"/>
    <xf numFmtId="3" fontId="2" fillId="0" borderId="0" xfId="20" applyNumberFormat="1" applyFont="1" applyAlignment="1">
      <alignment horizontal="center"/>
      <protection/>
    </xf>
    <xf numFmtId="0" fontId="0" fillId="0" borderId="0" xfId="0" applyAlignment="1">
      <alignment/>
    </xf>
    <xf numFmtId="3" fontId="3" fillId="0" borderId="0" xfId="20" applyNumberFormat="1" applyFont="1" applyAlignment="1">
      <alignment horizontal="center"/>
      <protection/>
    </xf>
    <xf numFmtId="0" fontId="4" fillId="0" borderId="0" xfId="0" applyFont="1" applyAlignment="1">
      <alignment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_2006évimozgástáblák" xfId="20"/>
    <cellStyle name="Normál_2012éviköltségvetésjan19este" xfId="21"/>
    <cellStyle name="Normá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5"/>
  <sheetViews>
    <sheetView tabSelected="1" workbookViewId="0" topLeftCell="A285">
      <selection activeCell="D296" sqref="D296"/>
    </sheetView>
  </sheetViews>
  <sheetFormatPr defaultColWidth="9.140625" defaultRowHeight="12.75"/>
  <cols>
    <col min="1" max="1" width="5.8515625" style="0" customWidth="1"/>
    <col min="2" max="2" width="65.28125" style="0" customWidth="1"/>
    <col min="3" max="4" width="11.7109375" style="0" customWidth="1"/>
    <col min="5" max="5" width="10.421875" style="0" customWidth="1"/>
  </cols>
  <sheetData>
    <row r="1" spans="1:4" ht="15.5">
      <c r="A1" s="126" t="s">
        <v>0</v>
      </c>
      <c r="B1" s="127"/>
      <c r="C1" s="127"/>
      <c r="D1" s="127"/>
    </row>
    <row r="2" spans="1:4" ht="13">
      <c r="A2" s="128"/>
      <c r="B2" s="129"/>
      <c r="C2" s="129"/>
      <c r="D2" s="129"/>
    </row>
    <row r="3" spans="1:4" ht="14.25" customHeight="1">
      <c r="A3" s="1"/>
      <c r="B3" s="98"/>
      <c r="C3" s="98"/>
      <c r="D3" s="2" t="s">
        <v>1</v>
      </c>
    </row>
    <row r="4" spans="1:4" ht="14">
      <c r="A4" s="3" t="s">
        <v>2</v>
      </c>
      <c r="B4" s="3" t="s">
        <v>3</v>
      </c>
      <c r="C4" s="4" t="s">
        <v>4</v>
      </c>
      <c r="D4" s="4" t="s">
        <v>5</v>
      </c>
    </row>
    <row r="5" spans="1:4" ht="12.75" customHeight="1">
      <c r="A5" s="3"/>
      <c r="B5" s="3"/>
      <c r="C5" s="5"/>
      <c r="D5" s="5"/>
    </row>
    <row r="6" spans="1:4" ht="12.75" customHeight="1">
      <c r="A6" s="3" t="s">
        <v>6</v>
      </c>
      <c r="B6" s="3"/>
      <c r="C6" s="5"/>
      <c r="D6" s="5"/>
    </row>
    <row r="7" spans="1:4" ht="12.75" customHeight="1">
      <c r="A7" s="3"/>
      <c r="B7" s="3"/>
      <c r="C7" s="5"/>
      <c r="D7" s="5"/>
    </row>
    <row r="8" spans="1:4" ht="12.75" customHeight="1">
      <c r="A8" s="5" t="s">
        <v>7</v>
      </c>
      <c r="B8" s="3"/>
      <c r="C8" s="5"/>
      <c r="D8" s="5"/>
    </row>
    <row r="9" spans="1:4" ht="12.75" customHeight="1">
      <c r="A9" s="14">
        <v>1012</v>
      </c>
      <c r="B9" s="86" t="s">
        <v>162</v>
      </c>
      <c r="C9" s="5">
        <f>SUM(C10)</f>
        <v>-1845</v>
      </c>
      <c r="D9" s="5"/>
    </row>
    <row r="10" spans="1:4" ht="12.75" customHeight="1">
      <c r="A10" s="5"/>
      <c r="B10" s="87" t="s">
        <v>167</v>
      </c>
      <c r="C10" s="87">
        <v>-1845</v>
      </c>
      <c r="D10" s="5"/>
    </row>
    <row r="11" spans="1:4" ht="12.75" customHeight="1">
      <c r="A11" s="6">
        <v>1013</v>
      </c>
      <c r="B11" s="7" t="s">
        <v>8</v>
      </c>
      <c r="C11" s="8">
        <f>SUM(C12:C15)</f>
        <v>35741</v>
      </c>
      <c r="D11" s="9"/>
    </row>
    <row r="12" spans="1:4" ht="12.75" customHeight="1">
      <c r="A12" s="9"/>
      <c r="B12" s="10" t="s">
        <v>9</v>
      </c>
      <c r="C12" s="11">
        <v>462</v>
      </c>
      <c r="D12" s="9"/>
    </row>
    <row r="13" spans="1:4" ht="12.75" customHeight="1">
      <c r="A13" s="9"/>
      <c r="B13" s="10" t="s">
        <v>10</v>
      </c>
      <c r="C13" s="11">
        <v>662</v>
      </c>
      <c r="D13" s="9"/>
    </row>
    <row r="14" spans="1:4" ht="12.75" customHeight="1">
      <c r="A14" s="9"/>
      <c r="B14" s="18" t="s">
        <v>169</v>
      </c>
      <c r="C14" s="11">
        <v>18528</v>
      </c>
      <c r="D14" s="9"/>
    </row>
    <row r="15" spans="1:4" ht="12.75" customHeight="1">
      <c r="A15" s="9"/>
      <c r="B15" s="18" t="s">
        <v>163</v>
      </c>
      <c r="C15" s="11">
        <v>16089</v>
      </c>
      <c r="D15" s="9"/>
    </row>
    <row r="16" spans="1:4" ht="12.75" customHeight="1">
      <c r="A16" s="12">
        <v>1015</v>
      </c>
      <c r="B16" s="7" t="s">
        <v>11</v>
      </c>
      <c r="C16" s="8">
        <f>SUM(C17:C20)</f>
        <v>-7903</v>
      </c>
      <c r="D16" s="9"/>
    </row>
    <row r="17" spans="1:4" ht="12.75" customHeight="1">
      <c r="A17" s="9"/>
      <c r="B17" s="13" t="s">
        <v>12</v>
      </c>
      <c r="C17" s="11">
        <v>6405</v>
      </c>
      <c r="D17" s="9"/>
    </row>
    <row r="18" spans="1:4" ht="12.75" customHeight="1">
      <c r="A18" s="9"/>
      <c r="B18" s="13" t="s">
        <v>164</v>
      </c>
      <c r="C18" s="11">
        <v>-1896</v>
      </c>
      <c r="D18" s="9"/>
    </row>
    <row r="19" spans="1:4" ht="12.75" customHeight="1">
      <c r="A19" s="9"/>
      <c r="B19" s="13" t="s">
        <v>165</v>
      </c>
      <c r="C19" s="11">
        <v>3677</v>
      </c>
      <c r="D19" s="9"/>
    </row>
    <row r="20" spans="1:4" ht="12.75" customHeight="1">
      <c r="A20" s="9"/>
      <c r="B20" s="18" t="s">
        <v>163</v>
      </c>
      <c r="C20" s="11">
        <v>-16089</v>
      </c>
      <c r="D20" s="9"/>
    </row>
    <row r="21" spans="1:4" ht="12.75" customHeight="1">
      <c r="A21" s="14">
        <v>1030</v>
      </c>
      <c r="B21" s="15" t="s">
        <v>13</v>
      </c>
      <c r="C21" s="8">
        <f>SUM(C22:C23)</f>
        <v>4758</v>
      </c>
      <c r="D21" s="9"/>
    </row>
    <row r="22" spans="1:4" ht="12.75" customHeight="1">
      <c r="A22" s="9"/>
      <c r="B22" s="13" t="s">
        <v>14</v>
      </c>
      <c r="C22" s="11">
        <v>350</v>
      </c>
      <c r="D22" s="9"/>
    </row>
    <row r="23" spans="1:4" ht="12.75" customHeight="1">
      <c r="A23" s="9"/>
      <c r="B23" s="13" t="s">
        <v>15</v>
      </c>
      <c r="C23" s="11">
        <v>4408</v>
      </c>
      <c r="D23" s="9"/>
    </row>
    <row r="24" spans="1:4" ht="12.75" customHeight="1">
      <c r="A24" s="16">
        <v>1165</v>
      </c>
      <c r="B24" s="17" t="s">
        <v>16</v>
      </c>
      <c r="C24" s="8">
        <f>SUM(C25)</f>
        <v>2000</v>
      </c>
      <c r="D24" s="9"/>
    </row>
    <row r="25" spans="1:4" ht="12.75" customHeight="1">
      <c r="A25" s="16"/>
      <c r="B25" s="18" t="s">
        <v>17</v>
      </c>
      <c r="C25" s="11">
        <v>2000</v>
      </c>
      <c r="D25" s="9"/>
    </row>
    <row r="26" spans="1:4" ht="12.75" customHeight="1">
      <c r="A26" s="5" t="s">
        <v>19</v>
      </c>
      <c r="B26" s="3"/>
      <c r="C26" s="9">
        <f>SUM(C9+C11+C16+C21+C24)</f>
        <v>32751</v>
      </c>
      <c r="D26" s="5"/>
    </row>
    <row r="27" spans="1:4" ht="12.75" customHeight="1">
      <c r="A27" s="5"/>
      <c r="B27" s="22"/>
      <c r="C27" s="9"/>
      <c r="D27" s="5"/>
    </row>
    <row r="28" spans="1:4" ht="12.75" customHeight="1">
      <c r="A28" s="9" t="s">
        <v>24</v>
      </c>
      <c r="B28" s="22"/>
      <c r="C28" s="5"/>
      <c r="D28" s="5"/>
    </row>
    <row r="29" spans="1:4" ht="12.75" customHeight="1">
      <c r="A29" s="6">
        <v>2305</v>
      </c>
      <c r="B29" s="23" t="s">
        <v>25</v>
      </c>
      <c r="C29" s="5"/>
      <c r="D29" s="5">
        <f>SUM(D30:D31)</f>
        <v>151</v>
      </c>
    </row>
    <row r="30" spans="1:4" ht="12.75" customHeight="1">
      <c r="A30" s="6"/>
      <c r="B30" s="23" t="s">
        <v>26</v>
      </c>
      <c r="C30" s="5"/>
      <c r="D30" s="14">
        <v>119</v>
      </c>
    </row>
    <row r="31" spans="1:4" ht="12.75" customHeight="1">
      <c r="A31" s="6"/>
      <c r="B31" s="24" t="s">
        <v>27</v>
      </c>
      <c r="C31" s="5"/>
      <c r="D31" s="14">
        <v>32</v>
      </c>
    </row>
    <row r="32" spans="1:4" ht="12.75" customHeight="1">
      <c r="A32" s="6">
        <v>2309</v>
      </c>
      <c r="B32" s="23" t="s">
        <v>28</v>
      </c>
      <c r="C32" s="5"/>
      <c r="D32" s="5">
        <f>SUM(D33:D34)</f>
        <v>235</v>
      </c>
    </row>
    <row r="33" spans="1:4" ht="12.75" customHeight="1">
      <c r="A33" s="6"/>
      <c r="B33" s="23" t="s">
        <v>26</v>
      </c>
      <c r="C33" s="5"/>
      <c r="D33" s="14">
        <v>185</v>
      </c>
    </row>
    <row r="34" spans="1:4" ht="12.75" customHeight="1">
      <c r="A34" s="6"/>
      <c r="B34" s="24" t="s">
        <v>27</v>
      </c>
      <c r="C34" s="5"/>
      <c r="D34" s="14">
        <v>50</v>
      </c>
    </row>
    <row r="35" spans="1:4" ht="12.75" customHeight="1">
      <c r="A35" s="6">
        <v>2315</v>
      </c>
      <c r="B35" s="23" t="s">
        <v>29</v>
      </c>
      <c r="C35" s="5"/>
      <c r="D35" s="5">
        <f>SUM(D36:D37)</f>
        <v>242</v>
      </c>
    </row>
    <row r="36" spans="1:4" ht="12.75" customHeight="1">
      <c r="A36" s="6"/>
      <c r="B36" s="23" t="s">
        <v>26</v>
      </c>
      <c r="C36" s="5"/>
      <c r="D36" s="14">
        <v>191</v>
      </c>
    </row>
    <row r="37" spans="1:4" ht="12.75" customHeight="1">
      <c r="A37" s="6"/>
      <c r="B37" s="24" t="s">
        <v>27</v>
      </c>
      <c r="C37" s="5"/>
      <c r="D37" s="14">
        <v>51</v>
      </c>
    </row>
    <row r="38" spans="1:4" ht="12.75" customHeight="1">
      <c r="A38" s="6">
        <v>2325</v>
      </c>
      <c r="B38" s="23" t="s">
        <v>30</v>
      </c>
      <c r="C38" s="5"/>
      <c r="D38" s="5">
        <f>SUM(D39:D40)</f>
        <v>236</v>
      </c>
    </row>
    <row r="39" spans="1:4" ht="12.75" customHeight="1">
      <c r="A39" s="6"/>
      <c r="B39" s="23" t="s">
        <v>26</v>
      </c>
      <c r="C39" s="5"/>
      <c r="D39" s="14">
        <v>186</v>
      </c>
    </row>
    <row r="40" spans="1:4" ht="12.75" customHeight="1">
      <c r="A40" s="6"/>
      <c r="B40" s="25" t="s">
        <v>27</v>
      </c>
      <c r="C40" s="5"/>
      <c r="D40" s="14">
        <v>50</v>
      </c>
    </row>
    <row r="41" spans="1:4" ht="12.75" customHeight="1">
      <c r="A41" s="6">
        <v>2330</v>
      </c>
      <c r="B41" s="14" t="s">
        <v>31</v>
      </c>
      <c r="C41" s="5"/>
      <c r="D41" s="5">
        <f>SUM(D42:D43)</f>
        <v>74</v>
      </c>
    </row>
    <row r="42" spans="1:4" ht="12.75" customHeight="1">
      <c r="A42" s="6"/>
      <c r="B42" s="23" t="s">
        <v>26</v>
      </c>
      <c r="C42" s="5"/>
      <c r="D42" s="14">
        <v>58</v>
      </c>
    </row>
    <row r="43" spans="1:4" ht="12.75" customHeight="1">
      <c r="A43" s="6"/>
      <c r="B43" s="24" t="s">
        <v>27</v>
      </c>
      <c r="C43" s="5"/>
      <c r="D43" s="14">
        <v>16</v>
      </c>
    </row>
    <row r="44" spans="1:4" ht="12.75" customHeight="1">
      <c r="A44" s="6">
        <v>2335</v>
      </c>
      <c r="B44" s="23" t="s">
        <v>32</v>
      </c>
      <c r="C44" s="5"/>
      <c r="D44" s="5">
        <f>SUM(D45:D46)</f>
        <v>4</v>
      </c>
    </row>
    <row r="45" spans="1:4" ht="12.75" customHeight="1">
      <c r="A45" s="6"/>
      <c r="B45" s="23" t="s">
        <v>26</v>
      </c>
      <c r="C45" s="5"/>
      <c r="D45" s="14">
        <v>3</v>
      </c>
    </row>
    <row r="46" spans="1:4" ht="12.75" customHeight="1">
      <c r="A46" s="6"/>
      <c r="B46" s="24" t="s">
        <v>27</v>
      </c>
      <c r="C46" s="5"/>
      <c r="D46" s="14">
        <v>1</v>
      </c>
    </row>
    <row r="47" spans="1:4" ht="12.75" customHeight="1">
      <c r="A47" s="6">
        <v>2345</v>
      </c>
      <c r="B47" s="23" t="s">
        <v>33</v>
      </c>
      <c r="C47" s="5"/>
      <c r="D47" s="5">
        <f>SUM(D48:D49)</f>
        <v>70</v>
      </c>
    </row>
    <row r="48" spans="1:4" ht="12.75" customHeight="1">
      <c r="A48" s="6"/>
      <c r="B48" s="23" t="s">
        <v>26</v>
      </c>
      <c r="C48" s="5"/>
      <c r="D48" s="14">
        <v>55</v>
      </c>
    </row>
    <row r="49" spans="1:4" ht="12.75" customHeight="1">
      <c r="A49" s="6"/>
      <c r="B49" s="24" t="s">
        <v>27</v>
      </c>
      <c r="C49" s="5"/>
      <c r="D49" s="14">
        <v>15</v>
      </c>
    </row>
    <row r="50" spans="1:4" ht="12.75" customHeight="1">
      <c r="A50" s="6">
        <v>2360</v>
      </c>
      <c r="B50" s="23" t="s">
        <v>34</v>
      </c>
      <c r="C50" s="5"/>
      <c r="D50" s="5">
        <f>SUM(D51:D52)</f>
        <v>79</v>
      </c>
    </row>
    <row r="51" spans="1:4" ht="12.75" customHeight="1">
      <c r="A51" s="6"/>
      <c r="B51" s="23" t="s">
        <v>26</v>
      </c>
      <c r="C51" s="5"/>
      <c r="D51" s="14">
        <v>62</v>
      </c>
    </row>
    <row r="52" spans="1:4" ht="12.75" customHeight="1">
      <c r="A52" s="6"/>
      <c r="B52" s="25" t="s">
        <v>27</v>
      </c>
      <c r="C52" s="5"/>
      <c r="D52" s="14">
        <v>17</v>
      </c>
    </row>
    <row r="53" spans="1:4" ht="12.75" customHeight="1">
      <c r="A53" s="26">
        <v>2795</v>
      </c>
      <c r="B53" s="20" t="s">
        <v>35</v>
      </c>
      <c r="C53" s="5"/>
      <c r="D53" s="5">
        <f>SUM(D54:D55)</f>
        <v>1146</v>
      </c>
    </row>
    <row r="54" spans="1:4" ht="12.75" customHeight="1">
      <c r="A54" s="27"/>
      <c r="B54" s="23" t="s">
        <v>26</v>
      </c>
      <c r="C54" s="5"/>
      <c r="D54" s="14">
        <v>902</v>
      </c>
    </row>
    <row r="55" spans="1:4" ht="12.75" customHeight="1">
      <c r="A55" s="28"/>
      <c r="B55" s="24" t="s">
        <v>27</v>
      </c>
      <c r="C55" s="29"/>
      <c r="D55" s="30">
        <v>244</v>
      </c>
    </row>
    <row r="56" spans="1:4" ht="12.75" customHeight="1">
      <c r="A56" s="14">
        <v>2850</v>
      </c>
      <c r="B56" s="23" t="s">
        <v>36</v>
      </c>
      <c r="C56" s="21"/>
      <c r="D56" s="21">
        <f>SUM(D57:D58)</f>
        <v>967</v>
      </c>
    </row>
    <row r="57" spans="1:4" ht="12.75" customHeight="1">
      <c r="A57" s="14"/>
      <c r="B57" s="23" t="s">
        <v>26</v>
      </c>
      <c r="C57" s="14"/>
      <c r="D57" s="6">
        <v>761</v>
      </c>
    </row>
    <row r="58" spans="1:4" ht="12.75" customHeight="1">
      <c r="A58" s="14"/>
      <c r="B58" s="24" t="s">
        <v>27</v>
      </c>
      <c r="C58" s="14"/>
      <c r="D58" s="6">
        <v>206</v>
      </c>
    </row>
    <row r="59" spans="1:4" ht="12.75" customHeight="1">
      <c r="A59" s="31">
        <v>2875</v>
      </c>
      <c r="B59" s="20" t="s">
        <v>22</v>
      </c>
      <c r="C59" s="21"/>
      <c r="D59" s="21">
        <f>SUM(D60:D61)</f>
        <v>1684</v>
      </c>
    </row>
    <row r="60" spans="1:4" ht="12.75" customHeight="1">
      <c r="A60" s="14"/>
      <c r="B60" s="14" t="s">
        <v>26</v>
      </c>
      <c r="C60" s="14"/>
      <c r="D60" s="6">
        <v>1326</v>
      </c>
    </row>
    <row r="61" spans="1:4" ht="12.75" customHeight="1">
      <c r="A61" s="14"/>
      <c r="B61" s="25" t="s">
        <v>27</v>
      </c>
      <c r="C61" s="14"/>
      <c r="D61" s="6">
        <v>358</v>
      </c>
    </row>
    <row r="62" spans="1:4" ht="12.75" customHeight="1">
      <c r="A62" s="32">
        <v>2985</v>
      </c>
      <c r="B62" s="20" t="s">
        <v>37</v>
      </c>
      <c r="C62" s="21"/>
      <c r="D62" s="21">
        <f>SUM(D63:D64)</f>
        <v>145</v>
      </c>
    </row>
    <row r="63" spans="1:4" ht="12.75" customHeight="1">
      <c r="A63" s="14"/>
      <c r="B63" s="23" t="s">
        <v>26</v>
      </c>
      <c r="C63" s="14"/>
      <c r="D63" s="6">
        <v>114</v>
      </c>
    </row>
    <row r="64" spans="1:4" ht="12.75" customHeight="1">
      <c r="A64" s="14"/>
      <c r="B64" s="24" t="s">
        <v>27</v>
      </c>
      <c r="C64" s="14"/>
      <c r="D64" s="6">
        <v>31</v>
      </c>
    </row>
    <row r="65" spans="1:4" ht="12.75" customHeight="1">
      <c r="A65" s="9" t="s">
        <v>23</v>
      </c>
      <c r="B65" s="33"/>
      <c r="C65" s="21"/>
      <c r="D65" s="21">
        <f>D29+D32+D35+D38+D41+D44+D47+D50+D53+D56+D59+D62</f>
        <v>5033</v>
      </c>
    </row>
    <row r="66" spans="1:4" ht="12.75" customHeight="1">
      <c r="A66" s="5"/>
      <c r="B66" s="22"/>
      <c r="C66" s="5"/>
      <c r="D66" s="9"/>
    </row>
    <row r="67" spans="1:4" ht="12.75" customHeight="1">
      <c r="A67" s="9" t="s">
        <v>38</v>
      </c>
      <c r="B67" s="14"/>
      <c r="C67" s="5"/>
      <c r="D67" s="9"/>
    </row>
    <row r="68" spans="1:4" ht="12.75" customHeight="1">
      <c r="A68" s="34">
        <v>3021</v>
      </c>
      <c r="B68" s="35" t="s">
        <v>39</v>
      </c>
      <c r="C68" s="5"/>
      <c r="D68" s="9"/>
    </row>
    <row r="69" spans="1:4" ht="12.75" customHeight="1">
      <c r="A69" s="36"/>
      <c r="B69" s="14" t="s">
        <v>26</v>
      </c>
      <c r="C69" s="5"/>
      <c r="D69" s="6">
        <v>852</v>
      </c>
    </row>
    <row r="70" spans="1:4" ht="12.75" customHeight="1">
      <c r="A70" s="36"/>
      <c r="B70" s="25" t="s">
        <v>27</v>
      </c>
      <c r="C70" s="5"/>
      <c r="D70" s="6">
        <v>230</v>
      </c>
    </row>
    <row r="71" spans="1:4" ht="12.75" customHeight="1">
      <c r="A71" s="9" t="s">
        <v>40</v>
      </c>
      <c r="B71" s="14"/>
      <c r="C71" s="5"/>
      <c r="D71" s="9">
        <f>SUM(D69:D70)</f>
        <v>1082</v>
      </c>
    </row>
    <row r="72" spans="1:4" ht="12.75" customHeight="1">
      <c r="A72" s="9"/>
      <c r="B72" s="37"/>
      <c r="C72" s="5"/>
      <c r="D72" s="9"/>
    </row>
    <row r="73" spans="1:4" ht="12.75" customHeight="1">
      <c r="A73" s="9" t="s">
        <v>41</v>
      </c>
      <c r="B73" s="37"/>
      <c r="C73" s="5"/>
      <c r="D73" s="9"/>
    </row>
    <row r="74" spans="1:4" ht="12.75" customHeight="1">
      <c r="A74" s="6">
        <v>3030</v>
      </c>
      <c r="B74" s="37" t="s">
        <v>42</v>
      </c>
      <c r="C74" s="5"/>
      <c r="D74" s="9"/>
    </row>
    <row r="75" spans="1:4" ht="12.75" customHeight="1">
      <c r="A75" s="9"/>
      <c r="B75" s="37" t="s">
        <v>26</v>
      </c>
      <c r="C75" s="5"/>
      <c r="D75" s="6">
        <v>228</v>
      </c>
    </row>
    <row r="76" spans="1:4" ht="12.75" customHeight="1">
      <c r="A76" s="9"/>
      <c r="B76" s="25" t="s">
        <v>27</v>
      </c>
      <c r="C76" s="5"/>
      <c r="D76" s="6">
        <v>62</v>
      </c>
    </row>
    <row r="77" spans="1:4" ht="12.75" customHeight="1">
      <c r="A77" s="9" t="s">
        <v>43</v>
      </c>
      <c r="B77" s="37"/>
      <c r="C77" s="5"/>
      <c r="D77" s="9">
        <f>SUM(D75:D76)</f>
        <v>290</v>
      </c>
    </row>
    <row r="78" spans="1:4" ht="12.75" customHeight="1">
      <c r="A78" s="5"/>
      <c r="B78" s="22"/>
      <c r="C78" s="5"/>
      <c r="D78" s="9"/>
    </row>
    <row r="79" spans="1:4" ht="12.75" customHeight="1">
      <c r="A79" s="29" t="s">
        <v>44</v>
      </c>
      <c r="B79" s="38"/>
      <c r="C79" s="3"/>
      <c r="D79" s="39"/>
    </row>
    <row r="80" spans="1:4" ht="12.75" customHeight="1">
      <c r="A80" s="40">
        <v>3202</v>
      </c>
      <c r="B80" s="41" t="s">
        <v>45</v>
      </c>
      <c r="C80" s="42"/>
      <c r="D80" s="43">
        <v>350</v>
      </c>
    </row>
    <row r="81" spans="1:4" ht="12.75" customHeight="1">
      <c r="A81" s="40">
        <v>3309</v>
      </c>
      <c r="B81" s="44" t="s">
        <v>46</v>
      </c>
      <c r="C81" s="45"/>
      <c r="D81" s="46">
        <v>634</v>
      </c>
    </row>
    <row r="82" spans="1:12" ht="12.75" customHeight="1">
      <c r="A82" s="47">
        <v>3318</v>
      </c>
      <c r="B82" s="48" t="s">
        <v>181</v>
      </c>
      <c r="C82" s="6"/>
      <c r="D82" s="43">
        <v>490</v>
      </c>
      <c r="E82" s="49"/>
      <c r="F82" s="49"/>
      <c r="G82" s="49"/>
      <c r="H82" s="49"/>
      <c r="I82" s="49"/>
      <c r="J82" s="49"/>
      <c r="K82" s="49"/>
      <c r="L82" s="49"/>
    </row>
    <row r="83" spans="1:12" ht="12.75" customHeight="1">
      <c r="A83" s="50">
        <v>3319</v>
      </c>
      <c r="B83" s="51" t="s">
        <v>47</v>
      </c>
      <c r="C83" s="6"/>
      <c r="D83" s="43">
        <v>4408</v>
      </c>
      <c r="E83" s="49"/>
      <c r="F83" s="49"/>
      <c r="G83" s="49"/>
      <c r="H83" s="49"/>
      <c r="I83" s="49"/>
      <c r="J83" s="49"/>
      <c r="K83" s="49"/>
      <c r="L83" s="49"/>
    </row>
    <row r="84" spans="1:12" ht="12.75" customHeight="1">
      <c r="A84" s="5" t="s">
        <v>48</v>
      </c>
      <c r="B84" s="52"/>
      <c r="C84" s="53"/>
      <c r="D84" s="53">
        <f>SUM(D80:D83)</f>
        <v>5882</v>
      </c>
      <c r="E84" s="49"/>
      <c r="F84" s="49"/>
      <c r="G84" s="49"/>
      <c r="H84" s="49"/>
      <c r="I84" s="49"/>
      <c r="J84" s="49"/>
      <c r="K84" s="49"/>
      <c r="L84" s="49"/>
    </row>
    <row r="85" spans="1:12" ht="12.75" customHeight="1">
      <c r="A85" s="58"/>
      <c r="B85" s="57"/>
      <c r="C85" s="53"/>
      <c r="D85" s="53"/>
      <c r="E85" s="49"/>
      <c r="F85" s="49"/>
      <c r="G85" s="49"/>
      <c r="H85" s="49"/>
      <c r="I85" s="49"/>
      <c r="J85" s="49"/>
      <c r="K85" s="49"/>
      <c r="L85" s="49"/>
    </row>
    <row r="86" spans="1:12" ht="12.75" customHeight="1">
      <c r="A86" s="60" t="s">
        <v>52</v>
      </c>
      <c r="B86" s="3"/>
      <c r="C86" s="5">
        <f>SUM(C26)</f>
        <v>32751</v>
      </c>
      <c r="D86" s="9">
        <f>D65+D71+D77+D84</f>
        <v>12287</v>
      </c>
      <c r="E86" s="49"/>
      <c r="F86" s="49"/>
      <c r="G86" s="49"/>
      <c r="H86" s="49"/>
      <c r="I86" s="49"/>
      <c r="J86" s="49"/>
      <c r="K86" s="49"/>
      <c r="L86" s="49"/>
    </row>
    <row r="87" spans="1:4" ht="12.75">
      <c r="A87" s="55"/>
      <c r="B87" s="59"/>
      <c r="C87" s="62"/>
      <c r="D87" s="63"/>
    </row>
    <row r="88" spans="1:4" ht="14">
      <c r="A88" s="60" t="s">
        <v>53</v>
      </c>
      <c r="B88" s="59"/>
      <c r="C88" s="62"/>
      <c r="D88" s="63"/>
    </row>
    <row r="89" spans="1:4" ht="12.75">
      <c r="A89" s="55"/>
      <c r="B89" s="59"/>
      <c r="C89" s="62"/>
      <c r="D89" s="63"/>
    </row>
    <row r="90" spans="1:4" ht="13">
      <c r="A90" s="5" t="s">
        <v>7</v>
      </c>
      <c r="B90" s="59"/>
      <c r="C90" s="62"/>
      <c r="D90" s="63"/>
    </row>
    <row r="91" spans="1:4" ht="12.75">
      <c r="A91" s="14">
        <v>1041</v>
      </c>
      <c r="B91" s="83" t="s">
        <v>182</v>
      </c>
      <c r="C91" s="62">
        <v>172256</v>
      </c>
      <c r="D91" s="63"/>
    </row>
    <row r="92" spans="1:4" ht="12.75">
      <c r="A92" s="14">
        <v>1042</v>
      </c>
      <c r="B92" s="83" t="s">
        <v>183</v>
      </c>
      <c r="C92" s="62">
        <v>10768</v>
      </c>
      <c r="D92" s="63"/>
    </row>
    <row r="93" spans="1:4" ht="12.75">
      <c r="A93" s="14">
        <v>1052</v>
      </c>
      <c r="B93" s="72" t="s">
        <v>184</v>
      </c>
      <c r="C93" s="62">
        <v>14134</v>
      </c>
      <c r="D93" s="63"/>
    </row>
    <row r="94" spans="1:4" ht="12.75">
      <c r="A94" s="14">
        <v>1051</v>
      </c>
      <c r="B94" s="83" t="s">
        <v>132</v>
      </c>
      <c r="C94" s="62">
        <v>226250</v>
      </c>
      <c r="D94" s="63"/>
    </row>
    <row r="95" spans="1:4" ht="12.75">
      <c r="A95" s="14">
        <v>1053</v>
      </c>
      <c r="B95" s="83" t="s">
        <v>133</v>
      </c>
      <c r="C95" s="62">
        <v>31629</v>
      </c>
      <c r="D95" s="63"/>
    </row>
    <row r="96" spans="1:4" ht="12.75">
      <c r="A96" s="14">
        <v>1071</v>
      </c>
      <c r="B96" s="83" t="s">
        <v>134</v>
      </c>
      <c r="C96" s="62">
        <v>-2850</v>
      </c>
      <c r="D96" s="63"/>
    </row>
    <row r="97" spans="1:4" ht="12.75">
      <c r="A97" s="14">
        <v>1074</v>
      </c>
      <c r="B97" s="83" t="s">
        <v>135</v>
      </c>
      <c r="C97" s="62">
        <v>-1770</v>
      </c>
      <c r="D97" s="63"/>
    </row>
    <row r="98" spans="1:4" ht="12.75">
      <c r="A98" s="14">
        <v>1076</v>
      </c>
      <c r="B98" s="83" t="s">
        <v>170</v>
      </c>
      <c r="C98" s="62">
        <v>-7428</v>
      </c>
      <c r="D98" s="63"/>
    </row>
    <row r="99" spans="1:5" ht="12.75">
      <c r="A99" s="14">
        <v>1078</v>
      </c>
      <c r="B99" s="83" t="s">
        <v>136</v>
      </c>
      <c r="C99" s="62">
        <v>-4819</v>
      </c>
      <c r="D99" s="63"/>
      <c r="E99" s="93"/>
    </row>
    <row r="100" spans="1:4" ht="12.75">
      <c r="A100" s="14">
        <v>1079</v>
      </c>
      <c r="B100" s="83" t="s">
        <v>137</v>
      </c>
      <c r="C100" s="62">
        <v>-31848</v>
      </c>
      <c r="D100" s="63"/>
    </row>
    <row r="101" spans="1:4" ht="12.75">
      <c r="A101" s="14">
        <v>1082</v>
      </c>
      <c r="B101" s="83" t="s">
        <v>138</v>
      </c>
      <c r="C101" s="62">
        <v>-21024</v>
      </c>
      <c r="D101" s="63"/>
    </row>
    <row r="102" spans="1:4" ht="12.75">
      <c r="A102" s="14">
        <v>1091</v>
      </c>
      <c r="B102" s="83" t="s">
        <v>139</v>
      </c>
      <c r="C102" s="62">
        <v>10289</v>
      </c>
      <c r="D102" s="63"/>
    </row>
    <row r="103" spans="1:4" ht="12.75">
      <c r="A103" s="14">
        <v>1092</v>
      </c>
      <c r="B103" s="83" t="s">
        <v>142</v>
      </c>
      <c r="C103" s="62">
        <v>32735</v>
      </c>
      <c r="D103" s="63"/>
    </row>
    <row r="104" spans="1:4" ht="12.75">
      <c r="A104" s="14">
        <v>1093</v>
      </c>
      <c r="B104" s="83" t="s">
        <v>73</v>
      </c>
      <c r="C104" s="62">
        <v>-7305</v>
      </c>
      <c r="D104" s="63"/>
    </row>
    <row r="105" spans="1:4" ht="12.75">
      <c r="A105" s="14">
        <v>1094</v>
      </c>
      <c r="B105" s="83" t="s">
        <v>72</v>
      </c>
      <c r="C105" s="62">
        <v>4672</v>
      </c>
      <c r="D105" s="63"/>
    </row>
    <row r="106" spans="1:4" ht="12.75">
      <c r="A106" s="14">
        <v>1095</v>
      </c>
      <c r="B106" s="83" t="s">
        <v>141</v>
      </c>
      <c r="C106" s="62">
        <v>-27300</v>
      </c>
      <c r="D106" s="63"/>
    </row>
    <row r="107" spans="1:4" ht="12.75">
      <c r="A107" s="14">
        <v>1096</v>
      </c>
      <c r="B107" s="83" t="s">
        <v>140</v>
      </c>
      <c r="C107" s="62">
        <v>-47524</v>
      </c>
      <c r="D107" s="63"/>
    </row>
    <row r="108" spans="1:4" ht="12.75">
      <c r="A108" s="14">
        <v>1097</v>
      </c>
      <c r="B108" s="83" t="s">
        <v>143</v>
      </c>
      <c r="C108" s="62">
        <v>4638</v>
      </c>
      <c r="D108" s="63"/>
    </row>
    <row r="109" spans="1:5" ht="12.75">
      <c r="A109" s="14">
        <v>1098</v>
      </c>
      <c r="B109" s="83" t="s">
        <v>144</v>
      </c>
      <c r="C109" s="62">
        <v>-2706</v>
      </c>
      <c r="D109" s="63"/>
      <c r="E109" s="93"/>
    </row>
    <row r="110" spans="1:4" ht="12.75">
      <c r="A110" s="14">
        <v>1101</v>
      </c>
      <c r="B110" s="83" t="s">
        <v>145</v>
      </c>
      <c r="C110" s="62">
        <v>7710</v>
      </c>
      <c r="D110" s="63"/>
    </row>
    <row r="111" spans="1:4" ht="12.75">
      <c r="A111" s="14">
        <v>1102</v>
      </c>
      <c r="B111" s="83" t="s">
        <v>150</v>
      </c>
      <c r="C111" s="62">
        <v>-14811</v>
      </c>
      <c r="D111" s="63"/>
    </row>
    <row r="112" spans="1:4" ht="12.75">
      <c r="A112" s="14">
        <v>1103</v>
      </c>
      <c r="B112" s="83" t="s">
        <v>149</v>
      </c>
      <c r="C112" s="62">
        <v>-349</v>
      </c>
      <c r="D112" s="63"/>
    </row>
    <row r="113" spans="1:4" ht="12.75">
      <c r="A113" s="14">
        <v>1121</v>
      </c>
      <c r="B113" s="83" t="s">
        <v>148</v>
      </c>
      <c r="C113" s="62">
        <v>4298</v>
      </c>
      <c r="D113" s="63"/>
    </row>
    <row r="114" spans="1:4" ht="12.75">
      <c r="A114" s="14">
        <v>1122</v>
      </c>
      <c r="B114" s="83" t="s">
        <v>147</v>
      </c>
      <c r="C114" s="62">
        <v>-22261</v>
      </c>
      <c r="D114" s="63"/>
    </row>
    <row r="115" spans="1:4" ht="12.75">
      <c r="A115" s="14">
        <v>1123</v>
      </c>
      <c r="B115" s="83" t="s">
        <v>146</v>
      </c>
      <c r="C115" s="62">
        <v>8581</v>
      </c>
      <c r="D115" s="63"/>
    </row>
    <row r="116" spans="1:4" ht="12.75">
      <c r="A116" s="14">
        <v>1141</v>
      </c>
      <c r="B116" s="83" t="s">
        <v>151</v>
      </c>
      <c r="C116" s="62">
        <v>-798</v>
      </c>
      <c r="D116" s="63"/>
    </row>
    <row r="117" spans="1:4" ht="12.75">
      <c r="A117" s="14">
        <v>1150</v>
      </c>
      <c r="B117" s="83" t="s">
        <v>152</v>
      </c>
      <c r="C117" s="62">
        <v>45517</v>
      </c>
      <c r="D117" s="63"/>
    </row>
    <row r="118" spans="1:5" ht="12.75">
      <c r="A118" s="14">
        <v>1174</v>
      </c>
      <c r="B118" s="84" t="s">
        <v>153</v>
      </c>
      <c r="C118" s="62">
        <v>181644</v>
      </c>
      <c r="D118" s="63"/>
      <c r="E118" s="93"/>
    </row>
    <row r="119" spans="1:4" ht="12.75">
      <c r="A119" s="14">
        <v>1181</v>
      </c>
      <c r="B119" s="85" t="s">
        <v>157</v>
      </c>
      <c r="C119" s="62">
        <v>-590535</v>
      </c>
      <c r="D119" s="63"/>
    </row>
    <row r="120" spans="1:4" ht="12.75">
      <c r="A120" s="14">
        <v>1182</v>
      </c>
      <c r="B120" s="83" t="s">
        <v>154</v>
      </c>
      <c r="C120" s="62">
        <v>-46349</v>
      </c>
      <c r="D120" s="63"/>
    </row>
    <row r="121" spans="1:5" ht="13">
      <c r="A121" s="19">
        <v>1185</v>
      </c>
      <c r="B121" s="65" t="s">
        <v>18</v>
      </c>
      <c r="C121" s="11">
        <v>49444</v>
      </c>
      <c r="D121" s="9"/>
      <c r="E121" s="93"/>
    </row>
    <row r="122" spans="1:4" ht="13">
      <c r="A122" s="6">
        <v>1193</v>
      </c>
      <c r="B122" s="71" t="s">
        <v>155</v>
      </c>
      <c r="C122" s="11">
        <v>7950</v>
      </c>
      <c r="D122" s="9"/>
    </row>
    <row r="123" spans="1:4" ht="13">
      <c r="A123" s="6">
        <v>1194</v>
      </c>
      <c r="B123" s="71" t="s">
        <v>156</v>
      </c>
      <c r="C123" s="6">
        <v>75730</v>
      </c>
      <c r="D123" s="9"/>
    </row>
    <row r="124" spans="1:4" ht="13">
      <c r="A124" s="6">
        <v>1195</v>
      </c>
      <c r="B124" s="71" t="s">
        <v>158</v>
      </c>
      <c r="C124" s="11">
        <v>74558</v>
      </c>
      <c r="D124" s="9"/>
    </row>
    <row r="125" spans="1:4" ht="13">
      <c r="A125" s="6">
        <v>1202</v>
      </c>
      <c r="B125" s="71" t="s">
        <v>159</v>
      </c>
      <c r="C125" s="6">
        <v>-7202</v>
      </c>
      <c r="D125" s="9"/>
    </row>
    <row r="126" spans="1:4" ht="13">
      <c r="A126" s="6">
        <v>1203</v>
      </c>
      <c r="B126" s="71" t="s">
        <v>160</v>
      </c>
      <c r="C126" s="6">
        <v>-2644</v>
      </c>
      <c r="D126" s="9"/>
    </row>
    <row r="127" spans="1:4" ht="13">
      <c r="A127" s="6">
        <v>1211</v>
      </c>
      <c r="B127" s="71" t="s">
        <v>161</v>
      </c>
      <c r="C127" s="6">
        <v>4630</v>
      </c>
      <c r="D127" s="9"/>
    </row>
    <row r="128" spans="1:4" s="89" customFormat="1" ht="13">
      <c r="A128" s="6">
        <v>1216</v>
      </c>
      <c r="B128" s="71" t="s">
        <v>55</v>
      </c>
      <c r="C128" s="6">
        <v>46251</v>
      </c>
      <c r="D128" s="88"/>
    </row>
    <row r="129" spans="1:4" s="89" customFormat="1" ht="13">
      <c r="A129" s="6">
        <v>1250</v>
      </c>
      <c r="B129" s="71" t="s">
        <v>74</v>
      </c>
      <c r="C129" s="6">
        <v>4266</v>
      </c>
      <c r="D129" s="88"/>
    </row>
    <row r="130" spans="1:4" s="89" customFormat="1" ht="13">
      <c r="A130" s="6">
        <v>1262</v>
      </c>
      <c r="B130" s="71" t="s">
        <v>75</v>
      </c>
      <c r="C130" s="6">
        <v>-172</v>
      </c>
      <c r="D130" s="88"/>
    </row>
    <row r="131" spans="1:5" s="89" customFormat="1" ht="13">
      <c r="A131" s="6">
        <v>1270</v>
      </c>
      <c r="B131" s="71" t="s">
        <v>67</v>
      </c>
      <c r="C131" s="6">
        <v>-57</v>
      </c>
      <c r="D131" s="88"/>
      <c r="E131" s="90"/>
    </row>
    <row r="132" spans="1:5" s="89" customFormat="1" ht="13">
      <c r="A132" s="6">
        <v>1305</v>
      </c>
      <c r="B132" s="71" t="s">
        <v>171</v>
      </c>
      <c r="C132" s="6">
        <v>-930</v>
      </c>
      <c r="D132" s="88"/>
      <c r="E132" s="90"/>
    </row>
    <row r="133" spans="1:4" ht="13">
      <c r="A133" s="66">
        <v>1401</v>
      </c>
      <c r="B133" s="37" t="s">
        <v>56</v>
      </c>
      <c r="C133" s="8">
        <f>SUM(C134:C144)</f>
        <v>12976</v>
      </c>
      <c r="D133" s="9"/>
    </row>
    <row r="134" spans="1:4" ht="13">
      <c r="A134" s="66"/>
      <c r="B134" s="102" t="s">
        <v>57</v>
      </c>
      <c r="C134" s="103">
        <v>730</v>
      </c>
      <c r="D134" s="9"/>
    </row>
    <row r="135" spans="1:4" ht="13">
      <c r="A135" s="66"/>
      <c r="B135" s="102" t="s">
        <v>29</v>
      </c>
      <c r="C135" s="103">
        <v>395</v>
      </c>
      <c r="D135" s="9"/>
    </row>
    <row r="136" spans="1:4" ht="13">
      <c r="A136" s="66"/>
      <c r="B136" s="102" t="s">
        <v>30</v>
      </c>
      <c r="C136" s="103">
        <v>100</v>
      </c>
      <c r="D136" s="9"/>
    </row>
    <row r="137" spans="1:4" ht="13">
      <c r="A137" s="66"/>
      <c r="B137" s="102" t="s">
        <v>31</v>
      </c>
      <c r="C137" s="103">
        <v>100</v>
      </c>
      <c r="D137" s="9"/>
    </row>
    <row r="138" spans="1:4" ht="13">
      <c r="A138" s="66"/>
      <c r="B138" s="102" t="s">
        <v>32</v>
      </c>
      <c r="C138" s="103">
        <v>210</v>
      </c>
      <c r="D138" s="9"/>
    </row>
    <row r="139" spans="1:4" ht="13">
      <c r="A139" s="66"/>
      <c r="B139" s="102" t="s">
        <v>33</v>
      </c>
      <c r="C139" s="103">
        <v>530</v>
      </c>
      <c r="D139" s="9"/>
    </row>
    <row r="140" spans="1:4" ht="13">
      <c r="A140" s="66"/>
      <c r="B140" s="102" t="s">
        <v>34</v>
      </c>
      <c r="C140" s="103">
        <v>100</v>
      </c>
      <c r="D140" s="9"/>
    </row>
    <row r="141" spans="1:4" ht="13">
      <c r="A141" s="66"/>
      <c r="B141" s="102" t="s">
        <v>58</v>
      </c>
      <c r="C141" s="103">
        <v>3559</v>
      </c>
      <c r="D141" s="9"/>
    </row>
    <row r="142" spans="1:4" ht="13">
      <c r="A142" s="66"/>
      <c r="B142" s="102" t="s">
        <v>166</v>
      </c>
      <c r="C142" s="103">
        <v>6039</v>
      </c>
      <c r="D142" s="9"/>
    </row>
    <row r="143" spans="1:4" ht="13">
      <c r="A143" s="66"/>
      <c r="B143" s="102" t="s">
        <v>36</v>
      </c>
      <c r="C143" s="103">
        <v>993</v>
      </c>
      <c r="D143" s="9"/>
    </row>
    <row r="144" spans="1:4" ht="14">
      <c r="A144" s="60"/>
      <c r="B144" s="102" t="s">
        <v>59</v>
      </c>
      <c r="C144" s="103">
        <v>220</v>
      </c>
      <c r="D144" s="9"/>
    </row>
    <row r="145" spans="1:4" ht="13">
      <c r="A145" s="66">
        <v>1409</v>
      </c>
      <c r="B145" s="37" t="s">
        <v>180</v>
      </c>
      <c r="C145" s="21">
        <f>SUM(C146)</f>
        <v>51</v>
      </c>
      <c r="D145" s="9"/>
    </row>
    <row r="146" spans="1:4" ht="13">
      <c r="A146" s="66"/>
      <c r="B146" s="102" t="s">
        <v>59</v>
      </c>
      <c r="C146" s="103">
        <v>51</v>
      </c>
      <c r="D146" s="9"/>
    </row>
    <row r="147" spans="1:4" ht="13">
      <c r="A147" s="66">
        <v>1411</v>
      </c>
      <c r="B147" s="102" t="s">
        <v>73</v>
      </c>
      <c r="C147" s="104">
        <f>SUM(C148:C151)</f>
        <v>9049</v>
      </c>
      <c r="D147" s="9"/>
    </row>
    <row r="148" spans="1:4" ht="13">
      <c r="A148" s="66"/>
      <c r="B148" s="102" t="s">
        <v>58</v>
      </c>
      <c r="C148" s="103">
        <v>-366</v>
      </c>
      <c r="D148" s="9"/>
    </row>
    <row r="149" spans="1:4" ht="13">
      <c r="A149" s="66"/>
      <c r="B149" s="102" t="s">
        <v>36</v>
      </c>
      <c r="C149" s="103">
        <v>163</v>
      </c>
      <c r="D149" s="9"/>
    </row>
    <row r="150" spans="1:4" ht="14">
      <c r="A150" s="60"/>
      <c r="B150" s="102" t="s">
        <v>69</v>
      </c>
      <c r="C150" s="103">
        <v>9290</v>
      </c>
      <c r="D150" s="9"/>
    </row>
    <row r="151" spans="1:4" ht="14">
      <c r="A151" s="60"/>
      <c r="B151" s="102" t="s">
        <v>166</v>
      </c>
      <c r="C151" s="103">
        <v>-38</v>
      </c>
      <c r="D151" s="9"/>
    </row>
    <row r="152" spans="1:4" ht="13">
      <c r="A152" s="66">
        <v>1412</v>
      </c>
      <c r="B152" s="100" t="s">
        <v>72</v>
      </c>
      <c r="C152" s="104">
        <f>SUM(C153:C155)</f>
        <v>6671</v>
      </c>
      <c r="D152" s="9"/>
    </row>
    <row r="153" spans="1:4" ht="13">
      <c r="A153" s="66"/>
      <c r="B153" s="100" t="s">
        <v>25</v>
      </c>
      <c r="C153" s="99">
        <v>140</v>
      </c>
      <c r="D153" s="9"/>
    </row>
    <row r="154" spans="1:4" ht="13">
      <c r="A154" s="66"/>
      <c r="B154" s="100" t="s">
        <v>58</v>
      </c>
      <c r="C154" s="103">
        <v>5021</v>
      </c>
      <c r="D154" s="9"/>
    </row>
    <row r="155" spans="1:4" ht="14">
      <c r="A155" s="60"/>
      <c r="B155" s="102" t="s">
        <v>69</v>
      </c>
      <c r="C155" s="103">
        <v>1510</v>
      </c>
      <c r="D155" s="9"/>
    </row>
    <row r="156" spans="1:4" ht="13">
      <c r="A156" s="66">
        <v>1420</v>
      </c>
      <c r="B156" s="105" t="s">
        <v>74</v>
      </c>
      <c r="C156" s="104">
        <f>SUM(C157:C160)</f>
        <v>279</v>
      </c>
      <c r="D156" s="9"/>
    </row>
    <row r="157" spans="1:4" ht="13">
      <c r="A157" s="66"/>
      <c r="B157" s="100" t="s">
        <v>25</v>
      </c>
      <c r="C157" s="103">
        <v>428</v>
      </c>
      <c r="D157" s="9"/>
    </row>
    <row r="158" spans="1:4" ht="13">
      <c r="A158" s="66"/>
      <c r="B158" s="102" t="s">
        <v>36</v>
      </c>
      <c r="C158" s="103">
        <v>344</v>
      </c>
      <c r="D158" s="9"/>
    </row>
    <row r="159" spans="1:4" ht="14">
      <c r="A159" s="60"/>
      <c r="B159" s="102" t="s">
        <v>58</v>
      </c>
      <c r="C159" s="103">
        <v>-945</v>
      </c>
      <c r="D159" s="9"/>
    </row>
    <row r="160" spans="1:4" ht="14">
      <c r="A160" s="60"/>
      <c r="B160" s="102" t="s">
        <v>166</v>
      </c>
      <c r="C160" s="103">
        <v>452</v>
      </c>
      <c r="D160" s="9"/>
    </row>
    <row r="161" spans="1:4" ht="13">
      <c r="A161" s="66">
        <v>1421</v>
      </c>
      <c r="B161" s="100" t="s">
        <v>60</v>
      </c>
      <c r="C161" s="104">
        <f>SUM(C162:C165)</f>
        <v>-3221</v>
      </c>
      <c r="D161" s="9"/>
    </row>
    <row r="162" spans="1:4" ht="13">
      <c r="A162" s="66"/>
      <c r="B162" s="100" t="s">
        <v>25</v>
      </c>
      <c r="C162" s="99">
        <v>-92</v>
      </c>
      <c r="D162" s="9"/>
    </row>
    <row r="163" spans="1:4" ht="14">
      <c r="A163" s="60"/>
      <c r="B163" s="102" t="s">
        <v>58</v>
      </c>
      <c r="C163" s="103">
        <v>-3069</v>
      </c>
      <c r="D163" s="9"/>
    </row>
    <row r="164" spans="1:4" ht="14">
      <c r="A164" s="60"/>
      <c r="B164" s="102" t="s">
        <v>36</v>
      </c>
      <c r="C164" s="103">
        <v>3185</v>
      </c>
      <c r="D164" s="9"/>
    </row>
    <row r="165" spans="1:4" ht="14">
      <c r="A165" s="60"/>
      <c r="B165" s="102" t="s">
        <v>166</v>
      </c>
      <c r="C165" s="103">
        <v>-3245</v>
      </c>
      <c r="D165" s="9"/>
    </row>
    <row r="166" spans="1:4" ht="13">
      <c r="A166" s="66">
        <v>1422</v>
      </c>
      <c r="B166" s="106" t="s">
        <v>70</v>
      </c>
      <c r="C166" s="104">
        <f>SUM(C167:C171)</f>
        <v>2417</v>
      </c>
      <c r="D166" s="9"/>
    </row>
    <row r="167" spans="1:4" ht="13">
      <c r="A167" s="66"/>
      <c r="B167" s="107" t="s">
        <v>25</v>
      </c>
      <c r="C167" s="99">
        <v>98</v>
      </c>
      <c r="D167" s="9"/>
    </row>
    <row r="168" spans="1:4" ht="14">
      <c r="A168" s="60"/>
      <c r="B168" s="102" t="s">
        <v>58</v>
      </c>
      <c r="C168" s="103">
        <v>9370</v>
      </c>
      <c r="D168" s="9"/>
    </row>
    <row r="169" spans="1:4" ht="14">
      <c r="A169" s="60"/>
      <c r="B169" s="102" t="s">
        <v>166</v>
      </c>
      <c r="C169" s="103">
        <v>-404</v>
      </c>
      <c r="D169" s="9"/>
    </row>
    <row r="170" spans="1:4" ht="14">
      <c r="A170" s="60"/>
      <c r="B170" s="102" t="s">
        <v>36</v>
      </c>
      <c r="C170" s="103">
        <v>474</v>
      </c>
      <c r="D170" s="9"/>
    </row>
    <row r="171" spans="1:4" ht="14">
      <c r="A171" s="60"/>
      <c r="B171" s="102" t="s">
        <v>69</v>
      </c>
      <c r="C171" s="103">
        <v>-7121</v>
      </c>
      <c r="D171" s="9"/>
    </row>
    <row r="172" spans="1:4" ht="13">
      <c r="A172" s="66">
        <v>1423</v>
      </c>
      <c r="B172" s="108" t="s">
        <v>71</v>
      </c>
      <c r="C172" s="104">
        <f>SUM(C173:C174)</f>
        <v>7044</v>
      </c>
      <c r="D172" s="9"/>
    </row>
    <row r="173" spans="1:4" ht="13">
      <c r="A173" s="66"/>
      <c r="B173" s="107" t="s">
        <v>58</v>
      </c>
      <c r="C173" s="103">
        <v>941</v>
      </c>
      <c r="D173" s="9"/>
    </row>
    <row r="174" spans="1:4" ht="14">
      <c r="A174" s="60"/>
      <c r="B174" s="102" t="s">
        <v>69</v>
      </c>
      <c r="C174" s="103">
        <v>6103</v>
      </c>
      <c r="D174" s="9"/>
    </row>
    <row r="175" spans="1:4" ht="14">
      <c r="A175" s="69">
        <v>1424</v>
      </c>
      <c r="B175" s="100" t="s">
        <v>75</v>
      </c>
      <c r="C175" s="104">
        <f>SUM(C176:C177)</f>
        <v>57</v>
      </c>
      <c r="D175" s="9"/>
    </row>
    <row r="176" spans="1:4" ht="14">
      <c r="A176" s="69"/>
      <c r="B176" s="102" t="s">
        <v>166</v>
      </c>
      <c r="C176" s="103">
        <v>2</v>
      </c>
      <c r="D176" s="9"/>
    </row>
    <row r="177" spans="1:4" ht="14">
      <c r="A177" s="60"/>
      <c r="B177" s="102" t="s">
        <v>58</v>
      </c>
      <c r="C177" s="103">
        <v>55</v>
      </c>
      <c r="D177" s="9"/>
    </row>
    <row r="178" spans="1:4" ht="13">
      <c r="A178" s="6">
        <v>1425</v>
      </c>
      <c r="B178" s="100" t="s">
        <v>67</v>
      </c>
      <c r="C178" s="104">
        <f>SUM(C179:C185)</f>
        <v>3757</v>
      </c>
      <c r="D178" s="9"/>
    </row>
    <row r="179" spans="1:4" ht="13">
      <c r="A179" s="6"/>
      <c r="B179" s="102" t="s">
        <v>25</v>
      </c>
      <c r="C179" s="103">
        <v>43</v>
      </c>
      <c r="D179" s="9"/>
    </row>
    <row r="180" spans="1:4" ht="13">
      <c r="A180" s="6"/>
      <c r="B180" s="102" t="s">
        <v>31</v>
      </c>
      <c r="C180" s="103">
        <v>10</v>
      </c>
      <c r="D180" s="9"/>
    </row>
    <row r="181" spans="1:4" ht="13">
      <c r="A181" s="6"/>
      <c r="B181" s="102" t="s">
        <v>30</v>
      </c>
      <c r="C181" s="103">
        <v>19</v>
      </c>
      <c r="D181" s="9"/>
    </row>
    <row r="182" spans="1:4" ht="13">
      <c r="A182" s="6"/>
      <c r="B182" s="102" t="s">
        <v>33</v>
      </c>
      <c r="C182" s="103">
        <v>-200</v>
      </c>
      <c r="D182" s="9"/>
    </row>
    <row r="183" spans="1:4" ht="13">
      <c r="A183" s="6"/>
      <c r="B183" s="102" t="s">
        <v>69</v>
      </c>
      <c r="C183" s="103">
        <v>22</v>
      </c>
      <c r="D183" s="9"/>
    </row>
    <row r="184" spans="1:4" ht="13">
      <c r="A184" s="6"/>
      <c r="B184" s="102" t="s">
        <v>58</v>
      </c>
      <c r="C184" s="103">
        <v>3285</v>
      </c>
      <c r="D184" s="9"/>
    </row>
    <row r="185" spans="1:4" ht="13">
      <c r="A185" s="6"/>
      <c r="B185" s="102" t="s">
        <v>166</v>
      </c>
      <c r="C185" s="103">
        <v>578</v>
      </c>
      <c r="D185" s="9"/>
    </row>
    <row r="186" spans="1:4" ht="13">
      <c r="A186" s="6">
        <v>1430</v>
      </c>
      <c r="B186" s="71" t="s">
        <v>68</v>
      </c>
      <c r="C186" s="8">
        <f>SUM(C187:C187)</f>
        <v>3064</v>
      </c>
      <c r="D186" s="9"/>
    </row>
    <row r="187" spans="1:4" ht="13">
      <c r="A187" s="6"/>
      <c r="B187" s="102" t="s">
        <v>69</v>
      </c>
      <c r="C187" s="103">
        <v>3064</v>
      </c>
      <c r="D187" s="9"/>
    </row>
    <row r="188" spans="1:5" ht="13">
      <c r="A188" s="5" t="s">
        <v>7</v>
      </c>
      <c r="B188" s="59"/>
      <c r="C188" s="64">
        <f>SUM(C94+C95+C96+C97+C98+C99+C100+C101+C102+C103+C104+C105+C106+C107+C108+C109+C110+C111+C112+C113+C114+C115+C116+C117+C118+C119+C120+C121+C122+C123+C124+C125+C126+C127+C128+C129+C130+C131+C132+C133+C145+C147+C152+C156+C161+C166+C172+C178+C175+C186+C91+C92+C93)</f>
        <v>219412</v>
      </c>
      <c r="D188" s="63"/>
      <c r="E188" s="93"/>
    </row>
    <row r="189" spans="1:5" ht="12.75">
      <c r="A189" s="55"/>
      <c r="B189" s="59"/>
      <c r="C189" s="62"/>
      <c r="D189" s="63"/>
      <c r="E189" s="93"/>
    </row>
    <row r="190" spans="1:4" ht="14">
      <c r="A190" s="5" t="s">
        <v>20</v>
      </c>
      <c r="B190" s="3"/>
      <c r="C190" s="9"/>
      <c r="D190" s="5"/>
    </row>
    <row r="191" spans="1:4" ht="13">
      <c r="A191" s="99">
        <v>1801</v>
      </c>
      <c r="B191" s="100" t="s">
        <v>173</v>
      </c>
      <c r="C191" s="101"/>
      <c r="D191" s="99">
        <v>2643</v>
      </c>
    </row>
    <row r="192" spans="1:4" ht="12.75">
      <c r="A192" s="99">
        <v>1802</v>
      </c>
      <c r="B192" s="100" t="s">
        <v>172</v>
      </c>
      <c r="C192" s="99"/>
      <c r="D192" s="99">
        <v>8507</v>
      </c>
    </row>
    <row r="193" spans="1:4" ht="12.75">
      <c r="A193" s="99">
        <v>1808</v>
      </c>
      <c r="B193" s="100" t="s">
        <v>185</v>
      </c>
      <c r="C193" s="99"/>
      <c r="D193" s="99">
        <v>50000</v>
      </c>
    </row>
    <row r="194" spans="1:4" ht="13">
      <c r="A194" s="99">
        <v>1843</v>
      </c>
      <c r="B194" s="109" t="s">
        <v>54</v>
      </c>
      <c r="C194" s="101"/>
      <c r="D194" s="99">
        <v>46251</v>
      </c>
    </row>
    <row r="195" spans="1:4" ht="14">
      <c r="A195" s="5" t="s">
        <v>21</v>
      </c>
      <c r="B195" s="3"/>
      <c r="C195" s="9"/>
      <c r="D195" s="5">
        <f>SUM(D191:D194)</f>
        <v>107401</v>
      </c>
    </row>
    <row r="196" spans="1:4" ht="12.75">
      <c r="A196" s="55"/>
      <c r="B196" s="59"/>
      <c r="C196" s="62"/>
      <c r="D196" s="63"/>
    </row>
    <row r="197" spans="1:4" ht="13">
      <c r="A197" s="54" t="s">
        <v>49</v>
      </c>
      <c r="B197" s="52"/>
      <c r="C197" s="53"/>
      <c r="D197" s="53"/>
    </row>
    <row r="198" spans="1:4" ht="13">
      <c r="A198" s="55">
        <v>5035</v>
      </c>
      <c r="B198" s="56" t="s">
        <v>50</v>
      </c>
      <c r="C198" s="53"/>
      <c r="D198" s="43">
        <v>462</v>
      </c>
    </row>
    <row r="199" spans="1:4" ht="13">
      <c r="A199" s="54" t="s">
        <v>51</v>
      </c>
      <c r="B199" s="57"/>
      <c r="C199" s="53"/>
      <c r="D199" s="53">
        <f>SUM(D198)</f>
        <v>462</v>
      </c>
    </row>
    <row r="200" spans="1:4" ht="13">
      <c r="A200" s="54"/>
      <c r="B200" s="94"/>
      <c r="C200" s="53"/>
      <c r="D200" s="53"/>
    </row>
    <row r="201" spans="1:4" ht="13">
      <c r="A201" s="54" t="s">
        <v>175</v>
      </c>
      <c r="B201" s="94"/>
      <c r="C201" s="53"/>
      <c r="D201" s="53"/>
    </row>
    <row r="202" spans="1:4" ht="13">
      <c r="A202" s="55">
        <v>3030</v>
      </c>
      <c r="B202" s="95" t="s">
        <v>42</v>
      </c>
      <c r="C202" s="53"/>
      <c r="D202" s="53"/>
    </row>
    <row r="203" spans="1:4" ht="13">
      <c r="A203" s="54"/>
      <c r="B203" s="95" t="s">
        <v>63</v>
      </c>
      <c r="C203" s="53"/>
      <c r="D203" s="43">
        <v>-930</v>
      </c>
    </row>
    <row r="204" spans="1:4" ht="13">
      <c r="A204" s="54" t="s">
        <v>175</v>
      </c>
      <c r="B204" s="94"/>
      <c r="C204" s="53"/>
      <c r="D204" s="53">
        <f>SUM(D203)</f>
        <v>-930</v>
      </c>
    </row>
    <row r="205" spans="1:4" ht="12.75">
      <c r="A205" s="55"/>
      <c r="B205" s="59"/>
      <c r="C205" s="62"/>
      <c r="D205" s="63"/>
    </row>
    <row r="206" spans="1:4" ht="14">
      <c r="A206" s="68" t="s">
        <v>61</v>
      </c>
      <c r="B206" s="61"/>
      <c r="C206" s="62"/>
      <c r="D206" s="63"/>
    </row>
    <row r="207" spans="1:4" ht="13">
      <c r="A207" s="66">
        <v>2305</v>
      </c>
      <c r="B207" s="37" t="s">
        <v>25</v>
      </c>
      <c r="C207" s="62"/>
      <c r="D207" s="73">
        <f>SUM(D208:D212)</f>
        <v>617</v>
      </c>
    </row>
    <row r="208" spans="1:4" ht="13">
      <c r="A208" s="66"/>
      <c r="B208" s="102" t="s">
        <v>76</v>
      </c>
      <c r="C208" s="110"/>
      <c r="D208" s="110">
        <v>-975</v>
      </c>
    </row>
    <row r="209" spans="1:4" ht="13">
      <c r="A209" s="66"/>
      <c r="B209" s="102" t="s">
        <v>65</v>
      </c>
      <c r="C209" s="110"/>
      <c r="D209" s="110">
        <v>503</v>
      </c>
    </row>
    <row r="210" spans="1:4" ht="13">
      <c r="A210" s="66"/>
      <c r="B210" s="102" t="s">
        <v>63</v>
      </c>
      <c r="C210" s="110"/>
      <c r="D210" s="110">
        <v>617</v>
      </c>
    </row>
    <row r="211" spans="1:4" ht="13">
      <c r="A211" s="68"/>
      <c r="B211" s="102" t="s">
        <v>62</v>
      </c>
      <c r="C211" s="110"/>
      <c r="D211" s="110">
        <v>58</v>
      </c>
    </row>
    <row r="212" spans="1:4" ht="13">
      <c r="A212" s="68"/>
      <c r="B212" s="102" t="s">
        <v>64</v>
      </c>
      <c r="C212" s="110"/>
      <c r="D212" s="110">
        <v>414</v>
      </c>
    </row>
    <row r="213" spans="1:4" ht="13">
      <c r="A213" s="66">
        <v>2310</v>
      </c>
      <c r="B213" s="100" t="s">
        <v>57</v>
      </c>
      <c r="C213" s="110"/>
      <c r="D213" s="111">
        <f>SUM(D214:D215)</f>
        <v>730</v>
      </c>
    </row>
    <row r="214" spans="1:4" ht="14">
      <c r="A214" s="60"/>
      <c r="B214" s="102" t="s">
        <v>63</v>
      </c>
      <c r="C214" s="110"/>
      <c r="D214" s="110">
        <v>450</v>
      </c>
    </row>
    <row r="215" spans="1:4" ht="14">
      <c r="A215" s="60"/>
      <c r="B215" s="102" t="s">
        <v>64</v>
      </c>
      <c r="C215" s="110"/>
      <c r="D215" s="110">
        <v>280</v>
      </c>
    </row>
    <row r="216" spans="1:4" ht="13">
      <c r="A216" s="66">
        <v>2309</v>
      </c>
      <c r="B216" s="100" t="s">
        <v>28</v>
      </c>
      <c r="C216" s="112"/>
      <c r="D216" s="113">
        <f>SUM(D217:D218)</f>
        <v>0</v>
      </c>
    </row>
    <row r="217" spans="1:4" ht="14">
      <c r="A217" s="60"/>
      <c r="B217" s="102" t="s">
        <v>76</v>
      </c>
      <c r="C217" s="112"/>
      <c r="D217" s="114">
        <v>-474</v>
      </c>
    </row>
    <row r="218" spans="1:4" ht="14">
      <c r="A218" s="60"/>
      <c r="B218" s="102" t="s">
        <v>64</v>
      </c>
      <c r="C218" s="112"/>
      <c r="D218" s="114">
        <v>474</v>
      </c>
    </row>
    <row r="219" spans="1:4" ht="13">
      <c r="A219" s="66">
        <v>2315</v>
      </c>
      <c r="B219" s="115" t="s">
        <v>29</v>
      </c>
      <c r="C219" s="112"/>
      <c r="D219" s="113">
        <f>SUM(D220:D222)</f>
        <v>395</v>
      </c>
    </row>
    <row r="220" spans="1:4" ht="13">
      <c r="A220" s="66"/>
      <c r="B220" s="102" t="s">
        <v>65</v>
      </c>
      <c r="C220" s="112"/>
      <c r="D220" s="116">
        <v>364</v>
      </c>
    </row>
    <row r="221" spans="1:4" ht="14">
      <c r="A221" s="69"/>
      <c r="B221" s="102" t="s">
        <v>63</v>
      </c>
      <c r="C221" s="112"/>
      <c r="D221" s="114">
        <v>-2944</v>
      </c>
    </row>
    <row r="222" spans="1:4" ht="14">
      <c r="A222" s="69"/>
      <c r="B222" s="102" t="s">
        <v>64</v>
      </c>
      <c r="C222" s="112"/>
      <c r="D222" s="114">
        <v>2975</v>
      </c>
    </row>
    <row r="223" spans="1:4" ht="13">
      <c r="A223" s="66">
        <v>2325</v>
      </c>
      <c r="B223" s="102" t="s">
        <v>30</v>
      </c>
      <c r="C223" s="112"/>
      <c r="D223" s="113">
        <f>SUM(D224:D226)</f>
        <v>119</v>
      </c>
    </row>
    <row r="224" spans="1:4" ht="14">
      <c r="A224" s="69"/>
      <c r="B224" s="102" t="s">
        <v>65</v>
      </c>
      <c r="C224" s="112"/>
      <c r="D224" s="114">
        <v>51</v>
      </c>
    </row>
    <row r="225" spans="1:4" ht="14">
      <c r="A225" s="69"/>
      <c r="B225" s="102" t="s">
        <v>63</v>
      </c>
      <c r="C225" s="112"/>
      <c r="D225" s="114">
        <v>-1055</v>
      </c>
    </row>
    <row r="226" spans="1:4" ht="14">
      <c r="A226" s="69"/>
      <c r="B226" s="102" t="s">
        <v>64</v>
      </c>
      <c r="C226" s="112"/>
      <c r="D226" s="114">
        <v>1123</v>
      </c>
    </row>
    <row r="227" spans="1:4" ht="14">
      <c r="A227" s="69">
        <v>2330</v>
      </c>
      <c r="B227" s="37" t="s">
        <v>31</v>
      </c>
      <c r="C227" s="70"/>
      <c r="D227" s="74">
        <f>SUM(D228:D231)</f>
        <v>110</v>
      </c>
    </row>
    <row r="228" spans="1:4" ht="14">
      <c r="A228" s="69"/>
      <c r="B228" s="100" t="s">
        <v>26</v>
      </c>
      <c r="C228" s="112"/>
      <c r="D228" s="116">
        <v>200</v>
      </c>
    </row>
    <row r="229" spans="1:4" ht="14">
      <c r="A229" s="69"/>
      <c r="B229" s="102" t="s">
        <v>65</v>
      </c>
      <c r="C229" s="112"/>
      <c r="D229" s="114">
        <v>-350</v>
      </c>
    </row>
    <row r="230" spans="1:4" ht="14">
      <c r="A230" s="69"/>
      <c r="B230" s="102" t="s">
        <v>63</v>
      </c>
      <c r="C230" s="112"/>
      <c r="D230" s="114">
        <v>-1890</v>
      </c>
    </row>
    <row r="231" spans="1:4" ht="14">
      <c r="A231" s="69"/>
      <c r="B231" s="102" t="s">
        <v>64</v>
      </c>
      <c r="C231" s="112"/>
      <c r="D231" s="114">
        <v>2150</v>
      </c>
    </row>
    <row r="232" spans="1:4" ht="13">
      <c r="A232" s="66">
        <v>2335</v>
      </c>
      <c r="B232" s="100" t="s">
        <v>32</v>
      </c>
      <c r="C232" s="112"/>
      <c r="D232" s="113">
        <f>SUM(D233:D234)</f>
        <v>210</v>
      </c>
    </row>
    <row r="233" spans="1:4" ht="14">
      <c r="A233" s="69"/>
      <c r="B233" s="102" t="s">
        <v>63</v>
      </c>
      <c r="C233" s="112"/>
      <c r="D233" s="114">
        <v>-500</v>
      </c>
    </row>
    <row r="234" spans="1:4" ht="14">
      <c r="A234" s="69"/>
      <c r="B234" s="102" t="s">
        <v>64</v>
      </c>
      <c r="C234" s="112"/>
      <c r="D234" s="114">
        <v>710</v>
      </c>
    </row>
    <row r="235" spans="1:4" ht="13">
      <c r="A235" s="66">
        <v>2345</v>
      </c>
      <c r="B235" s="100" t="s">
        <v>33</v>
      </c>
      <c r="C235" s="112"/>
      <c r="D235" s="113">
        <f>SUM(D236:D237)</f>
        <v>330</v>
      </c>
    </row>
    <row r="236" spans="1:4" ht="14">
      <c r="A236" s="69"/>
      <c r="B236" s="102" t="s">
        <v>63</v>
      </c>
      <c r="C236" s="112"/>
      <c r="D236" s="114">
        <v>-714</v>
      </c>
    </row>
    <row r="237" spans="1:4" ht="14">
      <c r="A237" s="69"/>
      <c r="B237" s="102" t="s">
        <v>64</v>
      </c>
      <c r="C237" s="112"/>
      <c r="D237" s="114">
        <v>1044</v>
      </c>
    </row>
    <row r="238" spans="1:4" ht="13">
      <c r="A238" s="66">
        <v>2360</v>
      </c>
      <c r="B238" s="100" t="s">
        <v>34</v>
      </c>
      <c r="C238" s="112"/>
      <c r="D238" s="113">
        <f>SUM(D239:D240)</f>
        <v>100</v>
      </c>
    </row>
    <row r="239" spans="1:4" ht="14">
      <c r="A239" s="69"/>
      <c r="B239" s="102" t="s">
        <v>63</v>
      </c>
      <c r="C239" s="112"/>
      <c r="D239" s="114">
        <v>-185</v>
      </c>
    </row>
    <row r="240" spans="1:4" ht="14">
      <c r="A240" s="69"/>
      <c r="B240" s="102" t="s">
        <v>64</v>
      </c>
      <c r="C240" s="112"/>
      <c r="D240" s="114">
        <v>285</v>
      </c>
    </row>
    <row r="241" spans="1:4" ht="14">
      <c r="A241" s="69">
        <v>2795</v>
      </c>
      <c r="B241" s="102" t="s">
        <v>58</v>
      </c>
      <c r="C241" s="112"/>
      <c r="D241" s="113">
        <f>SUM(D242:D244)</f>
        <v>17851</v>
      </c>
    </row>
    <row r="242" spans="1:4" ht="14">
      <c r="A242" s="69"/>
      <c r="B242" s="102" t="s">
        <v>65</v>
      </c>
      <c r="C242" s="112"/>
      <c r="D242" s="114">
        <v>718</v>
      </c>
    </row>
    <row r="243" spans="1:4" ht="14">
      <c r="A243" s="69"/>
      <c r="B243" s="102" t="s">
        <v>63</v>
      </c>
      <c r="C243" s="112"/>
      <c r="D243" s="114">
        <v>11152</v>
      </c>
    </row>
    <row r="244" spans="1:4" ht="14">
      <c r="A244" s="69"/>
      <c r="B244" s="102" t="s">
        <v>64</v>
      </c>
      <c r="C244" s="112"/>
      <c r="D244" s="114">
        <v>5981</v>
      </c>
    </row>
    <row r="245" spans="1:4" ht="14">
      <c r="A245" s="69">
        <v>2875</v>
      </c>
      <c r="B245" s="102" t="s">
        <v>166</v>
      </c>
      <c r="C245" s="112"/>
      <c r="D245" s="113">
        <f>SUM(D246:D247)</f>
        <v>3384</v>
      </c>
    </row>
    <row r="246" spans="1:4" ht="14">
      <c r="A246" s="117"/>
      <c r="B246" s="102" t="s">
        <v>26</v>
      </c>
      <c r="C246" s="112"/>
      <c r="D246" s="114">
        <v>119</v>
      </c>
    </row>
    <row r="247" spans="1:4" ht="14">
      <c r="A247" s="117"/>
      <c r="B247" s="102" t="s">
        <v>63</v>
      </c>
      <c r="C247" s="112"/>
      <c r="D247" s="114">
        <v>3265</v>
      </c>
    </row>
    <row r="248" spans="1:4" ht="14">
      <c r="A248" s="117">
        <v>2850</v>
      </c>
      <c r="B248" s="100" t="s">
        <v>36</v>
      </c>
      <c r="C248" s="112"/>
      <c r="D248" s="113">
        <f>SUM(D249:D251)</f>
        <v>5159</v>
      </c>
    </row>
    <row r="249" spans="1:4" ht="14">
      <c r="A249" s="117"/>
      <c r="B249" s="102" t="s">
        <v>65</v>
      </c>
      <c r="C249" s="112"/>
      <c r="D249" s="114">
        <v>912</v>
      </c>
    </row>
    <row r="250" spans="1:4" ht="14">
      <c r="A250" s="117"/>
      <c r="B250" s="102" t="s">
        <v>63</v>
      </c>
      <c r="C250" s="112"/>
      <c r="D250" s="114">
        <v>-436</v>
      </c>
    </row>
    <row r="251" spans="1:4" ht="14">
      <c r="A251" s="117"/>
      <c r="B251" s="102" t="s">
        <v>64</v>
      </c>
      <c r="C251" s="112"/>
      <c r="D251" s="114">
        <v>4683</v>
      </c>
    </row>
    <row r="252" spans="1:4" ht="13">
      <c r="A252" s="118">
        <v>2985</v>
      </c>
      <c r="B252" s="100" t="s">
        <v>59</v>
      </c>
      <c r="C252" s="112"/>
      <c r="D252" s="113">
        <f>SUM(D253)</f>
        <v>13139</v>
      </c>
    </row>
    <row r="253" spans="1:4" ht="14">
      <c r="A253" s="119"/>
      <c r="B253" s="102" t="s">
        <v>66</v>
      </c>
      <c r="C253" s="112"/>
      <c r="D253" s="114">
        <v>13139</v>
      </c>
    </row>
    <row r="254" spans="1:4" ht="13">
      <c r="A254" s="68" t="s">
        <v>77</v>
      </c>
      <c r="B254" s="70"/>
      <c r="C254" s="70"/>
      <c r="D254" s="74">
        <f>SUM(D252+D248+D241+D238+D235+D232+D227+D223+D219+D216+D213+D207+D245)</f>
        <v>42144</v>
      </c>
    </row>
    <row r="255" spans="1:4" ht="12.75">
      <c r="A255" s="70"/>
      <c r="B255" s="70"/>
      <c r="C255" s="70"/>
      <c r="D255" s="70"/>
    </row>
    <row r="256" spans="1:4" ht="13">
      <c r="A256" s="77" t="s">
        <v>78</v>
      </c>
      <c r="B256" s="70"/>
      <c r="C256" s="70"/>
      <c r="D256" s="70"/>
    </row>
    <row r="257" spans="1:4" ht="13">
      <c r="A257" s="70">
        <v>3061</v>
      </c>
      <c r="B257" s="70" t="s">
        <v>79</v>
      </c>
      <c r="C257" s="70"/>
      <c r="D257" s="74">
        <f>SUM(D258:D259)</f>
        <v>0</v>
      </c>
    </row>
    <row r="258" spans="1:4" ht="13">
      <c r="A258" s="70"/>
      <c r="B258" s="78" t="s">
        <v>63</v>
      </c>
      <c r="C258" s="70"/>
      <c r="D258" s="79">
        <v>-203</v>
      </c>
    </row>
    <row r="259" spans="1:4" ht="13">
      <c r="A259" s="70"/>
      <c r="B259" s="78" t="s">
        <v>64</v>
      </c>
      <c r="C259" s="70"/>
      <c r="D259" s="79">
        <v>203</v>
      </c>
    </row>
    <row r="260" spans="1:4" ht="13">
      <c r="A260" s="70">
        <v>3111</v>
      </c>
      <c r="B260" s="70" t="s">
        <v>80</v>
      </c>
      <c r="C260" s="70"/>
      <c r="D260" s="74">
        <f>SUM(D261:D262)</f>
        <v>0</v>
      </c>
    </row>
    <row r="261" spans="1:4" ht="13">
      <c r="A261" s="70"/>
      <c r="B261" s="78" t="s">
        <v>63</v>
      </c>
      <c r="C261" s="70"/>
      <c r="D261" s="79">
        <v>468</v>
      </c>
    </row>
    <row r="262" spans="1:4" ht="13">
      <c r="A262" s="70"/>
      <c r="B262" s="78" t="s">
        <v>81</v>
      </c>
      <c r="C262" s="70"/>
      <c r="D262" s="120">
        <v>-468</v>
      </c>
    </row>
    <row r="263" spans="1:4" ht="13">
      <c r="A263" s="70">
        <v>3114</v>
      </c>
      <c r="B263" s="70" t="s">
        <v>82</v>
      </c>
      <c r="C263" s="70"/>
      <c r="D263" s="113">
        <f>SUM(D264:D266)</f>
        <v>0</v>
      </c>
    </row>
    <row r="264" spans="1:4" ht="13">
      <c r="A264" s="70"/>
      <c r="B264" s="78" t="s">
        <v>63</v>
      </c>
      <c r="C264" s="70"/>
      <c r="D264" s="120">
        <v>-5570</v>
      </c>
    </row>
    <row r="265" spans="1:4" ht="13">
      <c r="A265" s="70"/>
      <c r="B265" s="78" t="s">
        <v>64</v>
      </c>
      <c r="C265" s="70"/>
      <c r="D265" s="120">
        <v>2690</v>
      </c>
    </row>
    <row r="266" spans="1:4" ht="13">
      <c r="A266" s="70"/>
      <c r="B266" s="78" t="s">
        <v>111</v>
      </c>
      <c r="C266" s="70"/>
      <c r="D266" s="120">
        <v>2880</v>
      </c>
    </row>
    <row r="267" spans="1:4" ht="13">
      <c r="A267" s="70">
        <v>3141</v>
      </c>
      <c r="B267" s="70" t="s">
        <v>83</v>
      </c>
      <c r="C267" s="70"/>
      <c r="D267" s="113">
        <f>SUM(D268:D269)</f>
        <v>0</v>
      </c>
    </row>
    <row r="268" spans="1:4" ht="13">
      <c r="A268" s="70"/>
      <c r="B268" s="78" t="s">
        <v>84</v>
      </c>
      <c r="C268" s="70"/>
      <c r="D268" s="120">
        <v>485</v>
      </c>
    </row>
    <row r="269" spans="1:4" ht="13">
      <c r="A269" s="70"/>
      <c r="B269" s="78" t="s">
        <v>62</v>
      </c>
      <c r="C269" s="70"/>
      <c r="D269" s="120">
        <v>-485</v>
      </c>
    </row>
    <row r="270" spans="1:4" ht="13">
      <c r="A270" s="70">
        <v>3142</v>
      </c>
      <c r="B270" s="70" t="s">
        <v>85</v>
      </c>
      <c r="C270" s="70"/>
      <c r="D270" s="113">
        <f>SUM(D271:D273)</f>
        <v>0</v>
      </c>
    </row>
    <row r="271" spans="1:4" ht="13">
      <c r="A271" s="70"/>
      <c r="B271" s="78" t="s">
        <v>26</v>
      </c>
      <c r="C271" s="70"/>
      <c r="D271" s="120">
        <v>533</v>
      </c>
    </row>
    <row r="272" spans="1:4" ht="13">
      <c r="A272" s="70"/>
      <c r="B272" s="67" t="s">
        <v>65</v>
      </c>
      <c r="C272" s="70"/>
      <c r="D272" s="120">
        <v>266</v>
      </c>
    </row>
    <row r="273" spans="1:4" ht="13">
      <c r="A273" s="70"/>
      <c r="B273" s="67" t="s">
        <v>63</v>
      </c>
      <c r="C273" s="70"/>
      <c r="D273" s="120">
        <v>-799</v>
      </c>
    </row>
    <row r="274" spans="1:4" ht="13">
      <c r="A274" s="70">
        <v>3143</v>
      </c>
      <c r="B274" s="70" t="s">
        <v>86</v>
      </c>
      <c r="C274" s="70"/>
      <c r="D274" s="113">
        <f>SUM(D275:D276)</f>
        <v>0</v>
      </c>
    </row>
    <row r="275" spans="1:4" ht="13">
      <c r="A275" s="70"/>
      <c r="B275" s="70" t="s">
        <v>63</v>
      </c>
      <c r="C275" s="70"/>
      <c r="D275" s="120">
        <v>243</v>
      </c>
    </row>
    <row r="276" spans="1:4" ht="13">
      <c r="A276" s="70"/>
      <c r="B276" s="70" t="s">
        <v>62</v>
      </c>
      <c r="C276" s="70"/>
      <c r="D276" s="120">
        <v>-243</v>
      </c>
    </row>
    <row r="277" spans="1:4" ht="13">
      <c r="A277" s="70">
        <v>3145</v>
      </c>
      <c r="B277" s="70" t="s">
        <v>87</v>
      </c>
      <c r="C277" s="70"/>
      <c r="D277" s="113">
        <f>SUM(D278:D280)</f>
        <v>0</v>
      </c>
    </row>
    <row r="278" spans="1:4" ht="13">
      <c r="A278" s="70"/>
      <c r="B278" s="70" t="s">
        <v>26</v>
      </c>
      <c r="C278" s="70"/>
      <c r="D278" s="120">
        <v>-141</v>
      </c>
    </row>
    <row r="279" spans="1:4" ht="13">
      <c r="A279" s="70"/>
      <c r="B279" s="70" t="s">
        <v>65</v>
      </c>
      <c r="C279" s="70"/>
      <c r="D279" s="120">
        <v>45</v>
      </c>
    </row>
    <row r="280" spans="1:4" ht="13">
      <c r="A280" s="70"/>
      <c r="B280" s="70" t="s">
        <v>63</v>
      </c>
      <c r="C280" s="70"/>
      <c r="D280" s="120">
        <v>96</v>
      </c>
    </row>
    <row r="281" spans="1:4" ht="13">
      <c r="A281" s="70">
        <v>3146</v>
      </c>
      <c r="B281" s="70" t="s">
        <v>88</v>
      </c>
      <c r="C281" s="70"/>
      <c r="D281" s="113">
        <f>SUM(D282:D285)</f>
        <v>0</v>
      </c>
    </row>
    <row r="282" spans="1:4" ht="13">
      <c r="A282" s="70"/>
      <c r="B282" s="70" t="s">
        <v>26</v>
      </c>
      <c r="C282" s="70"/>
      <c r="D282" s="120">
        <v>391</v>
      </c>
    </row>
    <row r="283" spans="1:4" ht="13">
      <c r="A283" s="70"/>
      <c r="B283" s="70" t="s">
        <v>65</v>
      </c>
      <c r="C283" s="70"/>
      <c r="D283" s="120">
        <v>202</v>
      </c>
    </row>
    <row r="284" spans="1:4" ht="13">
      <c r="A284" s="70"/>
      <c r="B284" s="70" t="s">
        <v>63</v>
      </c>
      <c r="C284" s="70"/>
      <c r="D284" s="120">
        <v>1762</v>
      </c>
    </row>
    <row r="285" spans="1:4" ht="13">
      <c r="A285" s="70"/>
      <c r="B285" s="70" t="s">
        <v>62</v>
      </c>
      <c r="C285" s="70"/>
      <c r="D285" s="120">
        <v>-2355</v>
      </c>
    </row>
    <row r="286" spans="1:4" ht="13">
      <c r="A286" s="70">
        <v>3201</v>
      </c>
      <c r="B286" s="70" t="s">
        <v>89</v>
      </c>
      <c r="C286" s="70"/>
      <c r="D286" s="113">
        <f>SUM(D287:D288)</f>
        <v>0</v>
      </c>
    </row>
    <row r="287" spans="1:4" ht="13">
      <c r="A287" s="70"/>
      <c r="B287" s="70" t="s">
        <v>63</v>
      </c>
      <c r="C287" s="70"/>
      <c r="D287" s="120">
        <v>-98</v>
      </c>
    </row>
    <row r="288" spans="1:4" ht="13">
      <c r="A288" s="70"/>
      <c r="B288" s="70" t="s">
        <v>64</v>
      </c>
      <c r="C288" s="70"/>
      <c r="D288" s="120">
        <v>98</v>
      </c>
    </row>
    <row r="289" spans="1:4" ht="13">
      <c r="A289" s="70">
        <v>3202</v>
      </c>
      <c r="B289" s="70" t="s">
        <v>45</v>
      </c>
      <c r="C289" s="70"/>
      <c r="D289" s="113">
        <f>SUM(D290:D291)</f>
        <v>0</v>
      </c>
    </row>
    <row r="290" spans="1:4" ht="13">
      <c r="A290" s="70"/>
      <c r="B290" s="70" t="s">
        <v>63</v>
      </c>
      <c r="C290" s="70"/>
      <c r="D290" s="120">
        <v>-1500</v>
      </c>
    </row>
    <row r="291" spans="1:4" ht="13">
      <c r="A291" s="70"/>
      <c r="B291" s="70" t="s">
        <v>62</v>
      </c>
      <c r="C291" s="70"/>
      <c r="D291" s="120">
        <v>1500</v>
      </c>
    </row>
    <row r="292" spans="1:4" ht="13">
      <c r="A292" s="70">
        <v>3203</v>
      </c>
      <c r="B292" s="70" t="s">
        <v>90</v>
      </c>
      <c r="C292" s="70"/>
      <c r="D292" s="113">
        <f>SUM(D293:D294)</f>
        <v>0</v>
      </c>
    </row>
    <row r="293" spans="1:4" ht="13">
      <c r="A293" s="70"/>
      <c r="B293" s="70" t="s">
        <v>63</v>
      </c>
      <c r="C293" s="70"/>
      <c r="D293" s="120">
        <v>-1019</v>
      </c>
    </row>
    <row r="294" spans="1:4" ht="13">
      <c r="A294" s="70"/>
      <c r="B294" s="70" t="s">
        <v>64</v>
      </c>
      <c r="C294" s="70"/>
      <c r="D294" s="120">
        <v>1019</v>
      </c>
    </row>
    <row r="295" spans="1:4" ht="13">
      <c r="A295" s="70">
        <v>3205</v>
      </c>
      <c r="B295" s="70" t="s">
        <v>91</v>
      </c>
      <c r="C295" s="70"/>
      <c r="D295" s="113">
        <f>SUM(D296:D299)</f>
        <v>0</v>
      </c>
    </row>
    <row r="296" spans="1:4" ht="13">
      <c r="A296" s="70"/>
      <c r="B296" s="70" t="s">
        <v>26</v>
      </c>
      <c r="C296" s="70"/>
      <c r="D296" s="120">
        <v>79</v>
      </c>
    </row>
    <row r="297" spans="1:4" ht="13">
      <c r="A297" s="70"/>
      <c r="B297" s="70" t="s">
        <v>63</v>
      </c>
      <c r="C297" s="70"/>
      <c r="D297" s="120">
        <v>-7538</v>
      </c>
    </row>
    <row r="298" spans="1:4" ht="13">
      <c r="A298" s="70"/>
      <c r="B298" s="70" t="s">
        <v>62</v>
      </c>
      <c r="C298" s="70"/>
      <c r="D298" s="120">
        <v>3790</v>
      </c>
    </row>
    <row r="299" spans="1:4" ht="13">
      <c r="A299" s="70"/>
      <c r="B299" s="70" t="s">
        <v>186</v>
      </c>
      <c r="C299" s="70"/>
      <c r="D299" s="120">
        <v>3669</v>
      </c>
    </row>
    <row r="300" spans="1:4" ht="13">
      <c r="A300" s="70">
        <v>3209</v>
      </c>
      <c r="B300" s="70" t="s">
        <v>92</v>
      </c>
      <c r="C300" s="70"/>
      <c r="D300" s="121">
        <f>SUM(D301:D305)</f>
        <v>0</v>
      </c>
    </row>
    <row r="301" spans="1:4" ht="13">
      <c r="A301" s="70"/>
      <c r="B301" s="70" t="s">
        <v>26</v>
      </c>
      <c r="C301" s="70"/>
      <c r="D301" s="122">
        <v>594</v>
      </c>
    </row>
    <row r="302" spans="1:4" ht="13">
      <c r="A302" s="70"/>
      <c r="B302" s="70" t="s">
        <v>65</v>
      </c>
      <c r="C302" s="70"/>
      <c r="D302" s="122">
        <v>311</v>
      </c>
    </row>
    <row r="303" spans="1:4" ht="13">
      <c r="A303" s="70"/>
      <c r="B303" s="70" t="s">
        <v>63</v>
      </c>
      <c r="C303" s="70"/>
      <c r="D303" s="122">
        <v>52</v>
      </c>
    </row>
    <row r="304" spans="1:4" ht="13">
      <c r="A304" s="70"/>
      <c r="B304" s="70" t="s">
        <v>62</v>
      </c>
      <c r="C304" s="70"/>
      <c r="D304" s="122">
        <v>-977</v>
      </c>
    </row>
    <row r="305" spans="1:4" ht="13">
      <c r="A305" s="70"/>
      <c r="B305" s="70" t="s">
        <v>64</v>
      </c>
      <c r="C305" s="70"/>
      <c r="D305" s="122">
        <v>20</v>
      </c>
    </row>
    <row r="306" spans="1:4" ht="13">
      <c r="A306" s="70">
        <v>3214</v>
      </c>
      <c r="B306" s="97" t="s">
        <v>178</v>
      </c>
      <c r="C306" s="70"/>
      <c r="D306" s="123">
        <f>SUM(D307)</f>
        <v>-120277</v>
      </c>
    </row>
    <row r="307" spans="1:4" ht="13">
      <c r="A307" s="70"/>
      <c r="B307" s="70" t="s">
        <v>64</v>
      </c>
      <c r="C307" s="70"/>
      <c r="D307" s="120">
        <v>-120277</v>
      </c>
    </row>
    <row r="308" spans="1:4" ht="13">
      <c r="A308" s="70">
        <v>3301</v>
      </c>
      <c r="B308" s="70" t="s">
        <v>93</v>
      </c>
      <c r="C308" s="70"/>
      <c r="D308" s="121">
        <f>SUM(D309:D312)</f>
        <v>0</v>
      </c>
    </row>
    <row r="309" spans="1:4" ht="13">
      <c r="A309" s="70"/>
      <c r="B309" s="70" t="s">
        <v>26</v>
      </c>
      <c r="C309" s="70"/>
      <c r="D309" s="122">
        <v>229</v>
      </c>
    </row>
    <row r="310" spans="1:4" ht="13">
      <c r="A310" s="70"/>
      <c r="B310" s="70" t="s">
        <v>65</v>
      </c>
      <c r="C310" s="70"/>
      <c r="D310" s="122">
        <v>53</v>
      </c>
    </row>
    <row r="311" spans="1:4" ht="13">
      <c r="A311" s="70"/>
      <c r="B311" s="70" t="s">
        <v>63</v>
      </c>
      <c r="C311" s="70"/>
      <c r="D311" s="122">
        <v>-1982</v>
      </c>
    </row>
    <row r="312" spans="1:4" ht="13">
      <c r="A312" s="70"/>
      <c r="B312" s="70" t="s">
        <v>62</v>
      </c>
      <c r="C312" s="70"/>
      <c r="D312" s="122">
        <v>1700</v>
      </c>
    </row>
    <row r="313" spans="1:4" ht="13">
      <c r="A313" s="70">
        <v>3317</v>
      </c>
      <c r="B313" s="70" t="s">
        <v>94</v>
      </c>
      <c r="C313" s="70"/>
      <c r="D313" s="113">
        <f>SUM(D314:D315)</f>
        <v>0</v>
      </c>
    </row>
    <row r="314" spans="1:4" ht="13">
      <c r="A314" s="70"/>
      <c r="B314" s="70" t="s">
        <v>63</v>
      </c>
      <c r="C314" s="70"/>
      <c r="D314" s="122">
        <v>223</v>
      </c>
    </row>
    <row r="315" spans="1:4" ht="13">
      <c r="A315" s="70"/>
      <c r="B315" s="70" t="s">
        <v>84</v>
      </c>
      <c r="C315" s="70"/>
      <c r="D315" s="122">
        <v>-223</v>
      </c>
    </row>
    <row r="316" spans="1:4" ht="13">
      <c r="A316" s="70">
        <v>3322</v>
      </c>
      <c r="B316" s="70" t="s">
        <v>95</v>
      </c>
      <c r="C316" s="70"/>
      <c r="D316" s="113">
        <f>SUM(D317:D318)</f>
        <v>0</v>
      </c>
    </row>
    <row r="317" spans="1:4" ht="13">
      <c r="A317" s="70"/>
      <c r="B317" s="70" t="s">
        <v>63</v>
      </c>
      <c r="C317" s="70"/>
      <c r="D317" s="122">
        <v>204</v>
      </c>
    </row>
    <row r="318" spans="1:4" ht="13">
      <c r="A318" s="70"/>
      <c r="B318" s="70" t="s">
        <v>84</v>
      </c>
      <c r="C318" s="70"/>
      <c r="D318" s="122">
        <v>-204</v>
      </c>
    </row>
    <row r="319" spans="1:4" ht="13">
      <c r="A319" s="70">
        <v>3355</v>
      </c>
      <c r="B319" s="70" t="s">
        <v>96</v>
      </c>
      <c r="C319" s="70"/>
      <c r="D319" s="113">
        <f>SUM(D320:D322)</f>
        <v>0</v>
      </c>
    </row>
    <row r="320" spans="1:4" ht="13">
      <c r="A320" s="70"/>
      <c r="B320" s="70" t="s">
        <v>26</v>
      </c>
      <c r="C320" s="70"/>
      <c r="D320" s="122">
        <v>362</v>
      </c>
    </row>
    <row r="321" spans="1:4" ht="13">
      <c r="A321" s="70"/>
      <c r="B321" s="70" t="s">
        <v>65</v>
      </c>
      <c r="C321" s="70"/>
      <c r="D321" s="122">
        <v>71</v>
      </c>
    </row>
    <row r="322" spans="1:4" ht="13">
      <c r="A322" s="70"/>
      <c r="B322" s="70" t="s">
        <v>63</v>
      </c>
      <c r="C322" s="70"/>
      <c r="D322" s="122">
        <v>-433</v>
      </c>
    </row>
    <row r="323" spans="1:4" ht="13">
      <c r="A323" s="70">
        <v>3357</v>
      </c>
      <c r="B323" s="70" t="s">
        <v>97</v>
      </c>
      <c r="C323" s="70"/>
      <c r="D323" s="121">
        <f>SUM(D324:D325)</f>
        <v>0</v>
      </c>
    </row>
    <row r="324" spans="1:4" ht="13">
      <c r="A324" s="70"/>
      <c r="B324" s="70" t="s">
        <v>26</v>
      </c>
      <c r="C324" s="70"/>
      <c r="D324" s="122">
        <v>-527</v>
      </c>
    </row>
    <row r="325" spans="1:4" ht="13">
      <c r="A325" s="70"/>
      <c r="B325" s="70" t="s">
        <v>63</v>
      </c>
      <c r="C325" s="70"/>
      <c r="D325" s="122">
        <v>527</v>
      </c>
    </row>
    <row r="326" spans="1:4" ht="13">
      <c r="A326" s="70">
        <v>3362</v>
      </c>
      <c r="B326" s="70" t="s">
        <v>98</v>
      </c>
      <c r="C326" s="70"/>
      <c r="D326" s="121">
        <f>SUM(D327:D330)</f>
        <v>0</v>
      </c>
    </row>
    <row r="327" spans="1:4" ht="13">
      <c r="A327" s="70"/>
      <c r="B327" s="78" t="s">
        <v>26</v>
      </c>
      <c r="C327" s="70"/>
      <c r="D327" s="122">
        <v>42</v>
      </c>
    </row>
    <row r="328" spans="1:4" ht="13">
      <c r="A328" s="70"/>
      <c r="B328" s="78" t="s">
        <v>65</v>
      </c>
      <c r="C328" s="70"/>
      <c r="D328" s="122">
        <v>21</v>
      </c>
    </row>
    <row r="329" spans="1:4" ht="13">
      <c r="A329" s="70"/>
      <c r="B329" s="78" t="s">
        <v>63</v>
      </c>
      <c r="C329" s="70"/>
      <c r="D329" s="122">
        <v>178</v>
      </c>
    </row>
    <row r="330" spans="1:4" ht="13">
      <c r="A330" s="70"/>
      <c r="B330" s="78" t="s">
        <v>62</v>
      </c>
      <c r="C330" s="70"/>
      <c r="D330" s="122">
        <v>-241</v>
      </c>
    </row>
    <row r="331" spans="1:4" ht="13">
      <c r="A331" s="70">
        <v>3143</v>
      </c>
      <c r="B331" s="91" t="s">
        <v>179</v>
      </c>
      <c r="C331" s="70"/>
      <c r="D331" s="124">
        <f>SUM(D332:D333)</f>
        <v>0</v>
      </c>
    </row>
    <row r="332" spans="1:4" ht="13">
      <c r="A332" s="70"/>
      <c r="B332" s="78" t="s">
        <v>65</v>
      </c>
      <c r="C332" s="70"/>
      <c r="D332" s="122">
        <v>9</v>
      </c>
    </row>
    <row r="333" spans="1:4" ht="13">
      <c r="A333" s="70"/>
      <c r="B333" s="78" t="s">
        <v>63</v>
      </c>
      <c r="C333" s="70"/>
      <c r="D333" s="122">
        <v>-9</v>
      </c>
    </row>
    <row r="334" spans="1:4" ht="13">
      <c r="A334" s="70">
        <v>3422</v>
      </c>
      <c r="B334" s="70" t="s">
        <v>99</v>
      </c>
      <c r="C334" s="70"/>
      <c r="D334" s="121">
        <f>SUM(D335:D336)</f>
        <v>0</v>
      </c>
    </row>
    <row r="335" spans="1:4" ht="13">
      <c r="A335" s="70"/>
      <c r="B335" s="78" t="s">
        <v>65</v>
      </c>
      <c r="C335" s="70"/>
      <c r="D335" s="122">
        <v>537</v>
      </c>
    </row>
    <row r="336" spans="1:4" ht="13">
      <c r="A336" s="70"/>
      <c r="B336" s="78" t="s">
        <v>63</v>
      </c>
      <c r="C336" s="70"/>
      <c r="D336" s="122">
        <v>-537</v>
      </c>
    </row>
    <row r="337" spans="1:4" ht="13">
      <c r="A337" s="70">
        <v>3423</v>
      </c>
      <c r="B337" s="70" t="s">
        <v>100</v>
      </c>
      <c r="C337" s="70"/>
      <c r="D337" s="121">
        <f>SUM(D338:D340)</f>
        <v>0</v>
      </c>
    </row>
    <row r="338" spans="1:4" ht="12.75">
      <c r="A338" s="70"/>
      <c r="B338" s="70" t="s">
        <v>26</v>
      </c>
      <c r="C338" s="70"/>
      <c r="D338" s="125">
        <v>75</v>
      </c>
    </row>
    <row r="339" spans="1:4" ht="13">
      <c r="A339" s="70"/>
      <c r="B339" s="78" t="s">
        <v>65</v>
      </c>
      <c r="C339" s="70"/>
      <c r="D339" s="122">
        <v>338</v>
      </c>
    </row>
    <row r="340" spans="1:4" ht="13">
      <c r="A340" s="70"/>
      <c r="B340" s="78" t="s">
        <v>63</v>
      </c>
      <c r="C340" s="70"/>
      <c r="D340" s="122">
        <v>-413</v>
      </c>
    </row>
    <row r="341" spans="1:4" ht="13">
      <c r="A341" s="70">
        <v>3424</v>
      </c>
      <c r="B341" s="70" t="s">
        <v>101</v>
      </c>
      <c r="C341" s="70"/>
      <c r="D341" s="121">
        <f>SUM(D342:D344)</f>
        <v>0</v>
      </c>
    </row>
    <row r="342" spans="1:4" ht="13">
      <c r="A342" s="70"/>
      <c r="B342" s="78" t="s">
        <v>26</v>
      </c>
      <c r="C342" s="70"/>
      <c r="D342" s="122">
        <v>478</v>
      </c>
    </row>
    <row r="343" spans="1:4" ht="13">
      <c r="A343" s="70"/>
      <c r="B343" s="78" t="s">
        <v>65</v>
      </c>
      <c r="C343" s="70"/>
      <c r="D343" s="122">
        <v>60</v>
      </c>
    </row>
    <row r="344" spans="1:4" ht="13">
      <c r="A344" s="70"/>
      <c r="B344" s="78" t="s">
        <v>63</v>
      </c>
      <c r="C344" s="70"/>
      <c r="D344" s="122">
        <v>-538</v>
      </c>
    </row>
    <row r="345" spans="1:4" ht="13">
      <c r="A345" s="70">
        <v>3426</v>
      </c>
      <c r="B345" s="70" t="s">
        <v>102</v>
      </c>
      <c r="C345" s="70"/>
      <c r="D345" s="121">
        <f>SUM(D346:D348)</f>
        <v>0</v>
      </c>
    </row>
    <row r="346" spans="1:4" ht="12.75">
      <c r="A346" s="70"/>
      <c r="B346" s="70" t="s">
        <v>26</v>
      </c>
      <c r="C346" s="70"/>
      <c r="D346" s="112">
        <v>72</v>
      </c>
    </row>
    <row r="347" spans="1:4" ht="12.75">
      <c r="A347" s="70"/>
      <c r="B347" s="70" t="s">
        <v>65</v>
      </c>
      <c r="C347" s="70"/>
      <c r="D347" s="112">
        <v>83</v>
      </c>
    </row>
    <row r="348" spans="1:4" ht="12.75">
      <c r="A348" s="70"/>
      <c r="B348" s="70" t="s">
        <v>63</v>
      </c>
      <c r="C348" s="70"/>
      <c r="D348" s="112">
        <v>-155</v>
      </c>
    </row>
    <row r="349" spans="1:4" ht="13">
      <c r="A349" s="70">
        <v>3427</v>
      </c>
      <c r="B349" s="70" t="s">
        <v>103</v>
      </c>
      <c r="C349" s="70"/>
      <c r="D349" s="121">
        <f>SUM(D350:D351)</f>
        <v>0</v>
      </c>
    </row>
    <row r="350" spans="1:4" ht="13">
      <c r="A350" s="70"/>
      <c r="B350" s="78" t="s">
        <v>65</v>
      </c>
      <c r="C350" s="70"/>
      <c r="D350" s="122">
        <v>91</v>
      </c>
    </row>
    <row r="351" spans="1:4" ht="13">
      <c r="A351" s="70"/>
      <c r="B351" s="78" t="s">
        <v>63</v>
      </c>
      <c r="C351" s="70"/>
      <c r="D351" s="78">
        <v>-91</v>
      </c>
    </row>
    <row r="352" spans="1:4" ht="13">
      <c r="A352" s="77" t="s">
        <v>107</v>
      </c>
      <c r="B352" s="70"/>
      <c r="C352" s="70"/>
      <c r="D352" s="74">
        <f>SUM(D349+D341+D337+D334+D326+D323+D319+D316+D313+D308+D300+D295+D292+D289+D286+D281+D277+D274+D270+D267+D263+D260+D257+D306)</f>
        <v>-120277</v>
      </c>
    </row>
    <row r="353" spans="1:4" ht="12.75">
      <c r="A353" s="70"/>
      <c r="B353" s="70"/>
      <c r="C353" s="70"/>
      <c r="D353" s="70"/>
    </row>
    <row r="354" spans="1:4" ht="13">
      <c r="A354" s="77" t="s">
        <v>104</v>
      </c>
      <c r="B354" s="70"/>
      <c r="C354" s="70"/>
      <c r="D354" s="70"/>
    </row>
    <row r="355" spans="1:4" ht="13">
      <c r="A355" s="70">
        <v>3928</v>
      </c>
      <c r="B355" s="70" t="s">
        <v>105</v>
      </c>
      <c r="C355" s="70"/>
      <c r="D355" s="77">
        <f>SUM(D356:D358)</f>
        <v>0</v>
      </c>
    </row>
    <row r="356" spans="1:4" ht="13">
      <c r="A356" s="70"/>
      <c r="B356" s="78" t="s">
        <v>63</v>
      </c>
      <c r="C356" s="70"/>
      <c r="D356" s="79">
        <v>83</v>
      </c>
    </row>
    <row r="357" spans="1:4" ht="13">
      <c r="A357" s="70"/>
      <c r="B357" s="78" t="s">
        <v>64</v>
      </c>
      <c r="C357" s="70"/>
      <c r="D357" s="79">
        <v>5731</v>
      </c>
    </row>
    <row r="358" spans="1:4" ht="13">
      <c r="A358" s="70"/>
      <c r="B358" s="78" t="s">
        <v>81</v>
      </c>
      <c r="C358" s="70"/>
      <c r="D358" s="79">
        <v>-5814</v>
      </c>
    </row>
    <row r="359" spans="1:4" ht="13">
      <c r="A359" s="70">
        <v>3943</v>
      </c>
      <c r="B359" s="70" t="s">
        <v>106</v>
      </c>
      <c r="C359" s="70"/>
      <c r="D359" s="74">
        <f>SUM(D360:D362)</f>
        <v>0</v>
      </c>
    </row>
    <row r="360" spans="1:4" ht="13">
      <c r="A360" s="70"/>
      <c r="B360" s="78" t="s">
        <v>76</v>
      </c>
      <c r="C360" s="70"/>
      <c r="D360" s="79">
        <v>500</v>
      </c>
    </row>
    <row r="361" spans="1:4" ht="13">
      <c r="A361" s="70"/>
      <c r="B361" s="78" t="s">
        <v>65</v>
      </c>
      <c r="C361" s="70"/>
      <c r="D361" s="79">
        <v>135</v>
      </c>
    </row>
    <row r="362" spans="1:4" ht="13">
      <c r="A362" s="70"/>
      <c r="B362" s="78" t="s">
        <v>81</v>
      </c>
      <c r="C362" s="70"/>
      <c r="D362" s="75">
        <v>-635</v>
      </c>
    </row>
    <row r="363" spans="1:4" ht="13">
      <c r="A363" s="77" t="s">
        <v>108</v>
      </c>
      <c r="B363" s="70"/>
      <c r="C363" s="70"/>
      <c r="D363" s="74">
        <f>SUM(D355+D359)</f>
        <v>0</v>
      </c>
    </row>
    <row r="364" spans="1:4" ht="12.75">
      <c r="A364" s="70"/>
      <c r="B364" s="70"/>
      <c r="C364" s="70"/>
      <c r="D364" s="75"/>
    </row>
    <row r="365" spans="1:4" ht="13">
      <c r="A365" s="77" t="s">
        <v>109</v>
      </c>
      <c r="B365" s="70"/>
      <c r="C365" s="70"/>
      <c r="D365" s="75"/>
    </row>
    <row r="366" spans="1:4" ht="13">
      <c r="A366" s="70">
        <v>4121</v>
      </c>
      <c r="B366" s="70" t="s">
        <v>110</v>
      </c>
      <c r="C366" s="70"/>
      <c r="D366" s="74">
        <f>SUM(D367:D369)</f>
        <v>0</v>
      </c>
    </row>
    <row r="367" spans="1:4" ht="13">
      <c r="A367" s="70"/>
      <c r="B367" s="78" t="s">
        <v>63</v>
      </c>
      <c r="C367" s="70"/>
      <c r="D367" s="79">
        <v>200</v>
      </c>
    </row>
    <row r="368" spans="1:4" ht="13">
      <c r="A368" s="70"/>
      <c r="B368" s="78" t="s">
        <v>64</v>
      </c>
      <c r="C368" s="70"/>
      <c r="D368" s="79">
        <v>965</v>
      </c>
    </row>
    <row r="369" spans="1:4" ht="13">
      <c r="A369" s="70"/>
      <c r="B369" s="78" t="s">
        <v>111</v>
      </c>
      <c r="C369" s="70"/>
      <c r="D369" s="79">
        <v>-1165</v>
      </c>
    </row>
    <row r="370" spans="1:4" ht="13">
      <c r="A370" s="70">
        <v>4123</v>
      </c>
      <c r="B370" s="91" t="s">
        <v>174</v>
      </c>
      <c r="C370" s="70"/>
      <c r="D370" s="92">
        <f>SUM(D371:D376)</f>
        <v>0</v>
      </c>
    </row>
    <row r="371" spans="1:4" ht="13">
      <c r="A371" s="70"/>
      <c r="B371" s="78" t="s">
        <v>26</v>
      </c>
      <c r="C371" s="70"/>
      <c r="D371" s="79">
        <v>612</v>
      </c>
    </row>
    <row r="372" spans="1:4" ht="13">
      <c r="A372" s="70"/>
      <c r="B372" s="78" t="s">
        <v>65</v>
      </c>
      <c r="C372" s="70"/>
      <c r="D372" s="79">
        <v>463</v>
      </c>
    </row>
    <row r="373" spans="1:4" ht="13">
      <c r="A373" s="70"/>
      <c r="B373" s="78" t="s">
        <v>63</v>
      </c>
      <c r="C373" s="70"/>
      <c r="D373" s="79">
        <v>4374</v>
      </c>
    </row>
    <row r="374" spans="1:4" ht="13">
      <c r="A374" s="70"/>
      <c r="B374" s="78" t="s">
        <v>62</v>
      </c>
      <c r="C374" s="70"/>
      <c r="D374" s="79">
        <v>-3342</v>
      </c>
    </row>
    <row r="375" spans="1:4" ht="13">
      <c r="A375" s="70"/>
      <c r="B375" s="78" t="s">
        <v>64</v>
      </c>
      <c r="C375" s="70"/>
      <c r="D375" s="79">
        <v>48085</v>
      </c>
    </row>
    <row r="376" spans="1:4" ht="13">
      <c r="A376" s="70"/>
      <c r="B376" s="78" t="s">
        <v>111</v>
      </c>
      <c r="C376" s="70"/>
      <c r="D376" s="79">
        <v>-50192</v>
      </c>
    </row>
    <row r="377" spans="1:4" ht="13">
      <c r="A377" s="70">
        <v>4125</v>
      </c>
      <c r="B377" s="70" t="s">
        <v>112</v>
      </c>
      <c r="C377" s="70"/>
      <c r="D377" s="74">
        <f>SUM(D378:D380)</f>
        <v>0</v>
      </c>
    </row>
    <row r="378" spans="1:4" ht="13">
      <c r="A378" s="70"/>
      <c r="B378" s="78" t="s">
        <v>63</v>
      </c>
      <c r="C378" s="70"/>
      <c r="D378" s="79">
        <v>10833</v>
      </c>
    </row>
    <row r="379" spans="1:4" ht="13">
      <c r="A379" s="70"/>
      <c r="B379" s="78" t="s">
        <v>64</v>
      </c>
      <c r="C379" s="70"/>
      <c r="D379" s="79">
        <v>1080</v>
      </c>
    </row>
    <row r="380" spans="1:4" ht="13">
      <c r="A380" s="70"/>
      <c r="B380" s="78" t="s">
        <v>111</v>
      </c>
      <c r="C380" s="70"/>
      <c r="D380" s="79">
        <v>-11913</v>
      </c>
    </row>
    <row r="381" spans="1:4" ht="13">
      <c r="A381" s="70">
        <v>4131</v>
      </c>
      <c r="B381" s="70" t="s">
        <v>113</v>
      </c>
      <c r="C381" s="70"/>
      <c r="D381" s="74">
        <f>SUM(D382:D385)</f>
        <v>0</v>
      </c>
    </row>
    <row r="382" spans="1:4" ht="13">
      <c r="A382" s="70"/>
      <c r="B382" s="78" t="s">
        <v>26</v>
      </c>
      <c r="C382" s="70"/>
      <c r="D382" s="79">
        <v>79</v>
      </c>
    </row>
    <row r="383" spans="1:4" ht="13">
      <c r="A383" s="70"/>
      <c r="B383" s="78" t="s">
        <v>65</v>
      </c>
      <c r="C383" s="70"/>
      <c r="D383" s="79">
        <v>19</v>
      </c>
    </row>
    <row r="384" spans="1:4" ht="13">
      <c r="A384" s="70"/>
      <c r="B384" s="78" t="s">
        <v>63</v>
      </c>
      <c r="C384" s="70"/>
      <c r="D384" s="79">
        <v>4178</v>
      </c>
    </row>
    <row r="385" spans="1:4" ht="13">
      <c r="A385" s="70"/>
      <c r="B385" s="78" t="s">
        <v>111</v>
      </c>
      <c r="C385" s="70"/>
      <c r="D385" s="79">
        <v>-4276</v>
      </c>
    </row>
    <row r="386" spans="1:4" ht="13">
      <c r="A386" s="70">
        <v>4135</v>
      </c>
      <c r="B386" s="70" t="s">
        <v>114</v>
      </c>
      <c r="C386" s="70"/>
      <c r="D386" s="77">
        <f>SUM(D387:D388)</f>
        <v>0</v>
      </c>
    </row>
    <row r="387" spans="1:4" ht="13">
      <c r="A387" s="70"/>
      <c r="B387" s="78" t="s">
        <v>63</v>
      </c>
      <c r="C387" s="70"/>
      <c r="D387" s="78">
        <v>3</v>
      </c>
    </row>
    <row r="388" spans="1:4" ht="13">
      <c r="A388" s="70"/>
      <c r="B388" s="78" t="s">
        <v>111</v>
      </c>
      <c r="C388" s="70"/>
      <c r="D388" s="78">
        <v>-3</v>
      </c>
    </row>
    <row r="389" spans="1:4" ht="13">
      <c r="A389" s="70">
        <v>4138</v>
      </c>
      <c r="B389" s="70" t="s">
        <v>115</v>
      </c>
      <c r="C389" s="70"/>
      <c r="D389" s="77">
        <f>SUM(D390:D391)</f>
        <v>0</v>
      </c>
    </row>
    <row r="390" spans="1:4" ht="13">
      <c r="A390" s="70"/>
      <c r="B390" s="78" t="s">
        <v>63</v>
      </c>
      <c r="C390" s="70"/>
      <c r="D390" s="78">
        <v>126</v>
      </c>
    </row>
    <row r="391" spans="1:4" ht="13">
      <c r="A391" s="70"/>
      <c r="B391" s="78" t="s">
        <v>111</v>
      </c>
      <c r="C391" s="70"/>
      <c r="D391" s="78">
        <v>-126</v>
      </c>
    </row>
    <row r="392" spans="1:4" ht="12.75">
      <c r="A392" s="70">
        <v>4211</v>
      </c>
      <c r="B392" s="70" t="s">
        <v>117</v>
      </c>
      <c r="C392" s="70"/>
      <c r="D392" s="75">
        <v>8133</v>
      </c>
    </row>
    <row r="393" spans="1:4" ht="12.75">
      <c r="A393" s="70">
        <v>4213</v>
      </c>
      <c r="B393" s="70" t="s">
        <v>118</v>
      </c>
      <c r="C393" s="70"/>
      <c r="D393" s="75">
        <v>39647</v>
      </c>
    </row>
    <row r="394" spans="1:4" ht="12.75">
      <c r="A394" s="70">
        <v>4217</v>
      </c>
      <c r="B394" s="70" t="s">
        <v>119</v>
      </c>
      <c r="C394" s="70"/>
      <c r="D394" s="75">
        <v>5454</v>
      </c>
    </row>
    <row r="395" spans="1:4" ht="12.75">
      <c r="A395" s="70">
        <v>4219</v>
      </c>
      <c r="B395" s="70" t="s">
        <v>120</v>
      </c>
      <c r="C395" s="70"/>
      <c r="D395" s="75">
        <v>25318</v>
      </c>
    </row>
    <row r="396" spans="1:4" ht="12.75">
      <c r="A396" s="70">
        <v>4221</v>
      </c>
      <c r="B396" s="70" t="s">
        <v>121</v>
      </c>
      <c r="C396" s="70"/>
      <c r="D396" s="75">
        <v>2439</v>
      </c>
    </row>
    <row r="397" spans="1:4" ht="12.75">
      <c r="A397" s="70">
        <v>4223</v>
      </c>
      <c r="B397" s="70" t="s">
        <v>122</v>
      </c>
      <c r="C397" s="70"/>
      <c r="D397" s="75">
        <v>2273</v>
      </c>
    </row>
    <row r="398" spans="1:4" ht="12.75">
      <c r="A398" s="70">
        <v>4225</v>
      </c>
      <c r="B398" s="70" t="s">
        <v>123</v>
      </c>
      <c r="C398" s="70"/>
      <c r="D398" s="75">
        <v>17011</v>
      </c>
    </row>
    <row r="399" spans="1:4" ht="12.75">
      <c r="A399" s="70">
        <v>4227</v>
      </c>
      <c r="B399" s="70" t="s">
        <v>124</v>
      </c>
      <c r="C399" s="70"/>
      <c r="D399" s="75">
        <v>10158</v>
      </c>
    </row>
    <row r="400" spans="1:4" ht="12.75">
      <c r="A400" s="70">
        <v>4239</v>
      </c>
      <c r="B400" s="70" t="s">
        <v>116</v>
      </c>
      <c r="C400" s="70"/>
      <c r="D400" s="75">
        <v>1570</v>
      </c>
    </row>
    <row r="401" spans="1:4" ht="12.75">
      <c r="A401" s="70">
        <v>4261</v>
      </c>
      <c r="B401" s="70" t="s">
        <v>125</v>
      </c>
      <c r="C401" s="70"/>
      <c r="D401" s="75">
        <v>68997</v>
      </c>
    </row>
    <row r="402" spans="1:4" ht="12.75">
      <c r="A402" s="70">
        <v>4265</v>
      </c>
      <c r="B402" s="70" t="s">
        <v>126</v>
      </c>
      <c r="C402" s="70"/>
      <c r="D402" s="75">
        <f>SUM(D403:D404)</f>
        <v>-217369</v>
      </c>
    </row>
    <row r="403" spans="1:4" ht="13">
      <c r="A403" s="70"/>
      <c r="B403" s="78" t="s">
        <v>63</v>
      </c>
      <c r="C403" s="78"/>
      <c r="D403" s="79">
        <v>2702</v>
      </c>
    </row>
    <row r="404" spans="1:4" ht="13">
      <c r="A404" s="70"/>
      <c r="B404" s="78" t="s">
        <v>111</v>
      </c>
      <c r="C404" s="78"/>
      <c r="D404" s="79">
        <v>-220071</v>
      </c>
    </row>
    <row r="405" spans="1:4" ht="12.75">
      <c r="A405" s="70">
        <v>4322</v>
      </c>
      <c r="B405" s="70" t="s">
        <v>127</v>
      </c>
      <c r="C405" s="70"/>
      <c r="D405" s="75">
        <v>36369</v>
      </c>
    </row>
    <row r="406" spans="1:4" ht="13">
      <c r="A406" s="81" t="s">
        <v>128</v>
      </c>
      <c r="B406" s="80"/>
      <c r="C406" s="80"/>
      <c r="D406" s="74">
        <f>SUM(D366+D377+D381+D386+D389+D392+D393+D394+D395+D396+D397+D398+D399+D400+D401+D402+D405)</f>
        <v>0</v>
      </c>
    </row>
    <row r="407" spans="1:4" ht="12.75">
      <c r="A407" s="80"/>
      <c r="B407" s="80"/>
      <c r="C407" s="80"/>
      <c r="D407" s="80"/>
    </row>
    <row r="408" spans="1:4" ht="13">
      <c r="A408" s="81" t="s">
        <v>129</v>
      </c>
      <c r="B408" s="80"/>
      <c r="C408" s="80"/>
      <c r="D408" s="80"/>
    </row>
    <row r="409" spans="1:4" ht="13">
      <c r="A409" s="80">
        <v>5022</v>
      </c>
      <c r="B409" s="80" t="s">
        <v>130</v>
      </c>
      <c r="C409" s="80"/>
      <c r="D409" s="74">
        <f>SUM(D410:D413)</f>
        <v>0</v>
      </c>
    </row>
    <row r="410" spans="1:4" ht="13">
      <c r="A410" s="80"/>
      <c r="B410" s="80" t="s">
        <v>26</v>
      </c>
      <c r="C410" s="80"/>
      <c r="D410" s="79">
        <v>2100</v>
      </c>
    </row>
    <row r="411" spans="1:4" ht="13">
      <c r="A411" s="80"/>
      <c r="B411" s="78" t="s">
        <v>65</v>
      </c>
      <c r="C411" s="80"/>
      <c r="D411" s="79">
        <v>567</v>
      </c>
    </row>
    <row r="412" spans="1:4" ht="13">
      <c r="A412" s="80"/>
      <c r="B412" s="82" t="s">
        <v>63</v>
      </c>
      <c r="C412" s="80"/>
      <c r="D412" s="79">
        <v>7398</v>
      </c>
    </row>
    <row r="413" spans="1:4" ht="13">
      <c r="A413" s="80"/>
      <c r="B413" s="82" t="s">
        <v>64</v>
      </c>
      <c r="C413" s="80"/>
      <c r="D413" s="79">
        <v>-10065</v>
      </c>
    </row>
    <row r="414" spans="1:4" ht="12.75">
      <c r="A414" s="80">
        <v>5038</v>
      </c>
      <c r="B414" s="96" t="s">
        <v>177</v>
      </c>
      <c r="C414" s="80"/>
      <c r="D414" s="76">
        <v>-121285</v>
      </c>
    </row>
    <row r="415" spans="1:4" ht="13">
      <c r="A415" s="81" t="s">
        <v>131</v>
      </c>
      <c r="B415" s="80"/>
      <c r="C415" s="80"/>
      <c r="D415" s="74">
        <f>SUM(D409+D414)</f>
        <v>-121285</v>
      </c>
    </row>
    <row r="416" spans="1:4" ht="12.75">
      <c r="A416" s="80"/>
      <c r="B416" s="80"/>
      <c r="C416" s="80"/>
      <c r="D416" s="80"/>
    </row>
    <row r="417" spans="1:4" ht="14">
      <c r="A417" s="60" t="s">
        <v>53</v>
      </c>
      <c r="B417" s="80"/>
      <c r="C417" s="74">
        <f>SUM(C188)</f>
        <v>219412</v>
      </c>
      <c r="D417" s="74">
        <f>SUM(D415+D406+D363+D352+D254+D199+D195+D204)</f>
        <v>-92485</v>
      </c>
    </row>
    <row r="418" spans="1:4" ht="14">
      <c r="A418" s="60"/>
      <c r="B418" s="80"/>
      <c r="C418" s="74"/>
      <c r="D418" s="74"/>
    </row>
    <row r="419" spans="1:4" ht="14">
      <c r="A419" s="69">
        <v>6011</v>
      </c>
      <c r="B419" s="80" t="s">
        <v>176</v>
      </c>
      <c r="C419" s="74"/>
      <c r="D419" s="76">
        <v>332361</v>
      </c>
    </row>
    <row r="420" spans="1:4" ht="12.75">
      <c r="A420" s="80"/>
      <c r="B420" s="80"/>
      <c r="C420" s="80"/>
      <c r="D420" s="80"/>
    </row>
    <row r="421" spans="1:4" ht="13">
      <c r="A421" s="81" t="s">
        <v>168</v>
      </c>
      <c r="B421" s="80"/>
      <c r="C421" s="74">
        <f>SUM(C417+C86)</f>
        <v>252163</v>
      </c>
      <c r="D421" s="74">
        <f>SUM(D417+D86+D419)</f>
        <v>252163</v>
      </c>
    </row>
    <row r="422" spans="1:4" ht="12.75">
      <c r="A422" s="80"/>
      <c r="B422" s="80"/>
      <c r="C422" s="80"/>
      <c r="D422" s="80"/>
    </row>
    <row r="425" spans="3:4" ht="12.75">
      <c r="C425" s="93"/>
      <c r="D425" s="93"/>
    </row>
  </sheetData>
  <mergeCells count="2">
    <mergeCell ref="A1:D1"/>
    <mergeCell ref="A2:D2"/>
  </mergeCells>
  <printOptions/>
  <pageMargins left="0.3937007874015748" right="0.3937007874015748" top="0.7874015748031497" bottom="0.7874015748031497" header="0.5118110236220472" footer="0.11811023622047245"/>
  <pageSetup firstPageNumber="1" useFirstPageNumber="1" horizontalDpi="600" verticalDpi="600" orientation="portrait" paperSize="9" scale="9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Borbély Edit</dc:creator>
  <cp:keywords/>
  <dc:description/>
  <cp:lastModifiedBy>Romhányi Ildikó</cp:lastModifiedBy>
  <cp:lastPrinted>2016-01-20T08:25:19Z</cp:lastPrinted>
  <dcterms:created xsi:type="dcterms:W3CDTF">2016-01-08T14:05:16Z</dcterms:created>
  <dcterms:modified xsi:type="dcterms:W3CDTF">2016-01-22T07:34:37Z</dcterms:modified>
  <cp:category/>
  <cp:version/>
  <cp:contentType/>
  <cp:contentStatus/>
</cp:coreProperties>
</file>