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8700" activeTab="0"/>
  </bookViews>
  <sheets>
    <sheet name="február" sheetId="1" r:id="rId1"/>
    <sheet name="Munka1" sheetId="2" r:id="rId2"/>
    <sheet name="Munka2" sheetId="3" r:id="rId3"/>
    <sheet name="Munka3" sheetId="4" r:id="rId4"/>
    <sheet name="Munka4" sheetId="5" r:id="rId5"/>
    <sheet name="Munka5" sheetId="6" r:id="rId6"/>
    <sheet name="Munka6" sheetId="7" r:id="rId7"/>
    <sheet name="Munka7" sheetId="8" r:id="rId8"/>
    <sheet name="Munka8" sheetId="9" r:id="rId9"/>
    <sheet name="Munka9" sheetId="10" r:id="rId10"/>
    <sheet name="Munka10" sheetId="11" r:id="rId11"/>
    <sheet name="Munka11" sheetId="12" r:id="rId12"/>
    <sheet name="Munka12" sheetId="13" r:id="rId13"/>
    <sheet name="Munka13" sheetId="14" r:id="rId14"/>
    <sheet name="Munka14" sheetId="15" r:id="rId15"/>
    <sheet name="Munka15" sheetId="16" r:id="rId16"/>
    <sheet name="Munka16" sheetId="17" r:id="rId17"/>
    <sheet name="Munka17" sheetId="18" r:id="rId18"/>
    <sheet name="Munka18" sheetId="19" r:id="rId19"/>
    <sheet name="Munka19" sheetId="20" r:id="rId20"/>
    <sheet name="Munka20" sheetId="21" r:id="rId21"/>
    <sheet name="Munka21" sheetId="22" r:id="rId22"/>
    <sheet name="Munka22" sheetId="23" r:id="rId23"/>
    <sheet name="Munka23" sheetId="24" r:id="rId24"/>
    <sheet name="Munka24" sheetId="25" r:id="rId25"/>
    <sheet name="Munka25" sheetId="26" r:id="rId26"/>
    <sheet name="Munka26" sheetId="27" r:id="rId27"/>
    <sheet name="Munka27" sheetId="28" r:id="rId28"/>
    <sheet name="Munka28" sheetId="29" r:id="rId29"/>
    <sheet name="Munka29" sheetId="30" r:id="rId30"/>
  </sheets>
  <definedNames/>
  <calcPr fullCalcOnLoad="1"/>
</workbook>
</file>

<file path=xl/sharedStrings.xml><?xml version="1.0" encoding="utf-8"?>
<sst xmlns="http://schemas.openxmlformats.org/spreadsheetml/2006/main" count="422" uniqueCount="242">
  <si>
    <t>A 2013. évi költségvetés módosítása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</si>
  <si>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</si>
  <si>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</si>
  <si>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</si>
  <si>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</si>
  <si>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</si>
  <si>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</si>
  <si>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 xml:space="preserve">Központi költségvetésből kapott kötött támogatás </t>
  </si>
  <si>
    <t xml:space="preserve">    - lakásfenntartási támogatás </t>
  </si>
  <si>
    <t xml:space="preserve">    - adósságkezelési támogatás </t>
  </si>
  <si>
    <t xml:space="preserve">    - rendszeres szociális segély </t>
  </si>
  <si>
    <t xml:space="preserve">    - foglalkoztatást helyettesítő támogatás </t>
  </si>
  <si>
    <t xml:space="preserve">Helyi önkormányzat által felhasználható központ.előirányzat </t>
  </si>
  <si>
    <t>Központi költségvetésből kapott működési célú tám.ért.bev.</t>
  </si>
  <si>
    <t xml:space="preserve">    - rendkívüli gyermekvédelmi támogatás </t>
  </si>
  <si>
    <t>1/b. sz. melléklet összesen</t>
  </si>
  <si>
    <t>2. sz. melléklet</t>
  </si>
  <si>
    <t>2. sz. melléklet összesen</t>
  </si>
  <si>
    <t>Csicsergő Óvoda</t>
  </si>
  <si>
    <t>Személyi juttatások</t>
  </si>
  <si>
    <t>Munkaad. terhelő jár. és szoc. hozzáj adó</t>
  </si>
  <si>
    <t>Csudafa Óvoda</t>
  </si>
  <si>
    <t>Epres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</si>
  <si>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</si>
  <si>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</si>
  <si>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</si>
  <si>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</si>
  <si>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</si>
  <si>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</si>
  <si>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</si>
  <si>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</si>
  <si>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FESZGYI   </t>
  </si>
  <si>
    <t xml:space="preserve">Ferencvárosi Művelődési Központ </t>
  </si>
  <si>
    <t>Polgármesteri hivatal igazgatási kiadásai</t>
  </si>
  <si>
    <t>3/a. sz. melléklet összesen</t>
  </si>
  <si>
    <t>3/b. sz. melléklet összesen</t>
  </si>
  <si>
    <t>3/c. sz. melléklet</t>
  </si>
  <si>
    <t xml:space="preserve">Csökkent munkaképességüek rendszeres szoc.segélye </t>
  </si>
  <si>
    <t xml:space="preserve">Aktív korúak rendszeres szociális segélye </t>
  </si>
  <si>
    <t xml:space="preserve">Foglalkoztatást helyettesítő támogatás </t>
  </si>
  <si>
    <t xml:space="preserve">Lakásfenntartási támogatás </t>
  </si>
  <si>
    <t>Rendkívüli gyermekvédelmi támogatás</t>
  </si>
  <si>
    <t>Óvodáztatási, iskoláztatási támogatás</t>
  </si>
  <si>
    <t xml:space="preserve">Adósságcsökkentési támogatás </t>
  </si>
  <si>
    <t>3/c. sz. melléklet összesen</t>
  </si>
  <si>
    <t>5. sz. melléklet</t>
  </si>
  <si>
    <t>5. sz. melléklet összesen</t>
  </si>
  <si>
    <t xml:space="preserve">I. Állami pénzeszköz átvétellel kapcsolatos előirányzat módosítás </t>
  </si>
  <si>
    <t>Ferencvárosi Újság</t>
  </si>
  <si>
    <t>4. sz. melléklet</t>
  </si>
  <si>
    <t>4. sz. melléklet összesen</t>
  </si>
  <si>
    <t>Munkaadókat terhelő járulékok</t>
  </si>
  <si>
    <t>Dologi kiadások</t>
  </si>
  <si>
    <t>Felújítási kiadások</t>
  </si>
  <si>
    <t>IV. Képviseli Testületi döntést igénylő módosítások</t>
  </si>
  <si>
    <t>1/b.sz. melléklet</t>
  </si>
  <si>
    <t>Kötbér késedelmi kamat, kártérítés</t>
  </si>
  <si>
    <t>Önkormányzati kamat bevétel</t>
  </si>
  <si>
    <t>Környezetvédelmi bírság</t>
  </si>
  <si>
    <t>Továbbszámlázott szolgáltatás bevétele</t>
  </si>
  <si>
    <t>Intézményi ellátási díjak</t>
  </si>
  <si>
    <t xml:space="preserve">ÁFA bevételek </t>
  </si>
  <si>
    <t>Nyújtott szolgáltatások ellenértéke</t>
  </si>
  <si>
    <t>Ferencvárosi Intézmény Üzemeltetési Központ</t>
  </si>
  <si>
    <t>Egyéb sajátos bevétel</t>
  </si>
  <si>
    <t>Továbbszámlázott szolgáltatások költségei</t>
  </si>
  <si>
    <t>Bérleti díjbevétel</t>
  </si>
  <si>
    <t>Kötbér, bánatpénz egyéb kártérítés</t>
  </si>
  <si>
    <t xml:space="preserve">Ugrifüles Óvoda </t>
  </si>
  <si>
    <t>Támogatás államháztartáson belülről - működési célú</t>
  </si>
  <si>
    <t>1/b.sz. melléklet összesen</t>
  </si>
  <si>
    <t>1/c. sz. melléklet</t>
  </si>
  <si>
    <t>Kamatkiadás</t>
  </si>
  <si>
    <t>1/c. sz. melléklet összesen</t>
  </si>
  <si>
    <t>Csicsergő Óvoda -dologi kiadás</t>
  </si>
  <si>
    <t>Csudafa Óvoda -dologi kiadások</t>
  </si>
  <si>
    <t>Kerekerdő Óvoda - dologi kiadások</t>
  </si>
  <si>
    <t>Kicsi Bocs óvoda -dologi kiadások</t>
  </si>
  <si>
    <t>Liliom Óvoda - dologi kiadások</t>
  </si>
  <si>
    <t>Méhecske Óvoda - dologi kiadások</t>
  </si>
  <si>
    <t>Napfény Óvoda - dologi kiadások</t>
  </si>
  <si>
    <t>Ugrifüles Óvoda - dologi kiadások</t>
  </si>
  <si>
    <t>FESZGYI - dologi kiadások</t>
  </si>
  <si>
    <t>Ellátottak pénzbeli juttatásai</t>
  </si>
  <si>
    <t>3/a sz. melléklet</t>
  </si>
  <si>
    <t>Balatonszéplaki Üdülő</t>
  </si>
  <si>
    <t>Beruházási kiadások</t>
  </si>
  <si>
    <t>Polgármesteri Hivatal igazgatási kiadásai</t>
  </si>
  <si>
    <t>3/a sz. melléklet összesen</t>
  </si>
  <si>
    <t>3/b sz. melléklet</t>
  </si>
  <si>
    <t xml:space="preserve">Közterület-felügyelet </t>
  </si>
  <si>
    <t>3/b sz. melléklet összesen</t>
  </si>
  <si>
    <t>3/c sz. melléklet</t>
  </si>
  <si>
    <t>Egyéb működési célú kiadások</t>
  </si>
  <si>
    <t>Szociális támogatás</t>
  </si>
  <si>
    <t>Önkormányzati szakmai feladatokkal kapcsolatos kiadások</t>
  </si>
  <si>
    <t>Környezetvédelem</t>
  </si>
  <si>
    <t>Diáksport</t>
  </si>
  <si>
    <t>Egyéb rendezvények</t>
  </si>
  <si>
    <t>Testvérvárosi kapcsolatok</t>
  </si>
  <si>
    <t>3/d sz. melléklet</t>
  </si>
  <si>
    <t>Felújításokkal kapcsolatos tervezések</t>
  </si>
  <si>
    <t>Lakás és helyiség felújítás</t>
  </si>
  <si>
    <t>Belső Ferencváros KMOP.5.2.2.</t>
  </si>
  <si>
    <t xml:space="preserve">"Nehru projekt" </t>
  </si>
  <si>
    <t>Általános tartalék</t>
  </si>
  <si>
    <t>Mindösszesen</t>
  </si>
  <si>
    <t>Egyéb sajátos bevételek</t>
  </si>
  <si>
    <t>Működési célra átvett pénzeszköz</t>
  </si>
  <si>
    <t>eFt</t>
  </si>
  <si>
    <t xml:space="preserve">Ferencvárosi Intézmény Üzemelt. Közp. - dologi kiadások </t>
  </si>
  <si>
    <t>Ferencvárosi Művelődési Központ</t>
  </si>
  <si>
    <t>Parkolással kapcsolatos továbbszámlázott szolgáltatás</t>
  </si>
  <si>
    <t>Telekadó</t>
  </si>
  <si>
    <t>Helyi adó pótlék, bírság</t>
  </si>
  <si>
    <t>Ferencváros a korszerű természettudományos oktatásért</t>
  </si>
  <si>
    <t>Tankönyv támogatás</t>
  </si>
  <si>
    <t>Egyéb működési támogatás</t>
  </si>
  <si>
    <t>Polgármesteri tisztséggel összefüggő egyéb feladatok</t>
  </si>
  <si>
    <t>Egyéb felhalmozási célú kiadások</t>
  </si>
  <si>
    <t>Városfejlesztéssel kapcsolatos önkormányzati kiadások (FEV IX. Zrt.)</t>
  </si>
  <si>
    <t>Csökkent munkaképességűek rendszeres szociális segélye</t>
  </si>
  <si>
    <t>Ifjusági és drogprevenciós feladatok</t>
  </si>
  <si>
    <t>Szociális városrehabilitáció Ferencvárosban JAT I. ütem</t>
  </si>
  <si>
    <t>Közterület-felügyelet</t>
  </si>
  <si>
    <t>6. sz. melléklet</t>
  </si>
  <si>
    <t>6. sz. melléklet összesen</t>
  </si>
  <si>
    <t>Fővárosi lakás-felújítási pályázat</t>
  </si>
  <si>
    <t>Önkormányzat továbbszámlázott tételek</t>
  </si>
  <si>
    <t>Építményadó</t>
  </si>
  <si>
    <t>Idegenforgalmi adó</t>
  </si>
  <si>
    <t>Iparűzési adó</t>
  </si>
  <si>
    <t>Bírságból származó bevételek</t>
  </si>
  <si>
    <t>Közterület felügyeleti bírság</t>
  </si>
  <si>
    <t>Belső ferencváros kulturális negyed fejlesztése</t>
  </si>
  <si>
    <t>Lakbérbevételek</t>
  </si>
  <si>
    <t>Helyiség bérleti díjbevételek</t>
  </si>
  <si>
    <t>Vagyonkezelés és városfej.kapcsolatos ÁFA</t>
  </si>
  <si>
    <t>Gépjármúadó</t>
  </si>
  <si>
    <t>Társasházak befizetései</t>
  </si>
  <si>
    <t>Munkáltatói kölcsön</t>
  </si>
  <si>
    <t>Felhalmozási célú hitelfelvétel</t>
  </si>
  <si>
    <t>Lakóházfelújítás Balázs B. u. 32/a</t>
  </si>
  <si>
    <t>Lakóházfelújítás Balázs B. u. 11.</t>
  </si>
  <si>
    <t>Lakóházfelújítás Balázs B. u. 32/b</t>
  </si>
  <si>
    <t>Nem önkormányzati tulajdonú lakóépületek veszélyelhárítása</t>
  </si>
  <si>
    <t>Kölcsönök</t>
  </si>
  <si>
    <t>Felújítás</t>
  </si>
  <si>
    <t>Weörös Sándor Általános Iskola és Gimnázium</t>
  </si>
  <si>
    <t>Központi színházi zenekari támogatás</t>
  </si>
  <si>
    <t>Egészségügyi koncepció keretén belüli eszköz vásárlás</t>
  </si>
  <si>
    <t>Felhalmozási célú kiadás</t>
  </si>
  <si>
    <t>Lakáslemondás térrítés, lakásbiztosíték visszafizetése</t>
  </si>
  <si>
    <t>Városfejlesztés, üzemeltetés és közbiztonság</t>
  </si>
  <si>
    <t>Ferenc busz működtetése</t>
  </si>
  <si>
    <t>FESZOFE Nonprofit Kft</t>
  </si>
  <si>
    <t xml:space="preserve">    - óvodáztatási támogatás</t>
  </si>
  <si>
    <t xml:space="preserve">    - gyermekszegénység ellen nyári étkezési támogatás visszautalása</t>
  </si>
  <si>
    <t xml:space="preserve">    - Természetbeni juttatás (Erzsébet-utalvány) </t>
  </si>
  <si>
    <t xml:space="preserve">    - Utcai Szociális Munka pályázat 2013. III-IV. negyedév</t>
  </si>
  <si>
    <t xml:space="preserve">    - Kábítószerügyi Egyeztető Fórum</t>
  </si>
  <si>
    <t>FESZGYI (Utcai Szociális Munka pályázat 2013. III-IV. negyedév)</t>
  </si>
  <si>
    <t>2. sz. melléklet (2013. X-XI. havi bérkompenzáció)</t>
  </si>
  <si>
    <t>3/a. sz. melléklet (2013. X-XI. havi bérkompenzáció)</t>
  </si>
  <si>
    <t>3/b. sz. melléklet (2013. X-XI. havi bérkompenzáció)</t>
  </si>
  <si>
    <t>Gyermekétkeztetés támogatása</t>
  </si>
  <si>
    <t>II. Képviseli Testületi döntést igénylő módosítások</t>
  </si>
  <si>
    <t>Ferencvárosi Egyesített Bölcsődék - dologi kiadások</t>
  </si>
  <si>
    <t>Beruházások</t>
  </si>
  <si>
    <t>Közterület foglalási díj</t>
  </si>
  <si>
    <t>Egyéb szolgáltatás</t>
  </si>
  <si>
    <t>Helyiség megszerzési díj</t>
  </si>
  <si>
    <t>Önkormányzat ÁFA</t>
  </si>
  <si>
    <t>Parkolási feladatokkal kapcsolatos ÁFA</t>
  </si>
  <si>
    <t>Helyi önkormányzatok ált. műk.és ágazati feladataihoz kapcs. támog.</t>
  </si>
  <si>
    <t>Parkolási bírság, pótdíj</t>
  </si>
  <si>
    <t>Gépkocsi elszállítás</t>
  </si>
  <si>
    <t>Felügyeleti jellegű díjbevétel</t>
  </si>
  <si>
    <t>Egyéb közhatalmi bevételek</t>
  </si>
  <si>
    <t>Helyiség értékesítés</t>
  </si>
  <si>
    <t>Önkormányzati lakások értékesítése</t>
  </si>
  <si>
    <t>Nyujtott szolgáltatások ellenértéke (Közterületfelügyelet)</t>
  </si>
  <si>
    <t>Kötbér, bánatpénz egyéb kártérítés (Közterületfelügyelet)</t>
  </si>
  <si>
    <t>Vállalkozási bevétel (Közterületfelügyelet)</t>
  </si>
  <si>
    <t>ÁFA bevételek (Közterületfelügyelet)</t>
  </si>
  <si>
    <t>Támogatás államháztartáson belülről (Közterületfelügyelet)</t>
  </si>
  <si>
    <t>Hozam és kamatbevétel (Közterületfelügyelet)</t>
  </si>
  <si>
    <t>Továbbszámlázott szolgáltatás bevételei (Közterületfelügyelet)</t>
  </si>
  <si>
    <t>Munkaadókat terhelő járulék ls szoc. hozzáj.adó</t>
  </si>
  <si>
    <t>Kötbér, bánatpénz, kártérítés, egyéb befizetés</t>
  </si>
  <si>
    <t>Munkaadói járulékok</t>
  </si>
  <si>
    <t>Személyi juttatások (40.998+84)</t>
  </si>
  <si>
    <t>FESZGYI</t>
  </si>
  <si>
    <t>Ferencvárosi Egyesített Bölcsödék</t>
  </si>
  <si>
    <t>FMK</t>
  </si>
  <si>
    <t>ÁFA befizetés</t>
  </si>
  <si>
    <t>Előző évi állami támogatás, pályázati pénzek visszafizetése</t>
  </si>
  <si>
    <t>Roma koncepció</t>
  </si>
  <si>
    <t>Kommunikációs szolgáltatások</t>
  </si>
  <si>
    <t>VIII. kerület Józsefváros Önkormányzata ellátási szerződés</t>
  </si>
  <si>
    <t>Férőhely fenntartási díj Magyar Vöröskereszt</t>
  </si>
  <si>
    <t>Közterületek komplex megújítása pályázat - "Nehru projekt"</t>
  </si>
  <si>
    <t>Varázskert Bölcsöde építés</t>
  </si>
  <si>
    <t>Parkolási díj, kerékbilincs levétele, ügyviteli költség</t>
  </si>
  <si>
    <t>Intézményi felújítások</t>
  </si>
  <si>
    <t>Méhecske Óvoda felújítása</t>
  </si>
  <si>
    <t>Napfény Óvoda felújítása</t>
  </si>
  <si>
    <t>Epres Óvoda felújítása</t>
  </si>
  <si>
    <t>Ugrifüles Óvoda felújítása</t>
  </si>
  <si>
    <t>Telepy Károly Általános Iskola és Gimnázium</t>
  </si>
  <si>
    <t xml:space="preserve">Molnár Ferenc Általános Iskola </t>
  </si>
  <si>
    <t>Kerekerdő Óvoda felújítása</t>
  </si>
  <si>
    <t>Csudafa Óvoda felújítása</t>
  </si>
  <si>
    <t>Kosztolányi Dezső Általános Iskola felújítása</t>
  </si>
  <si>
    <t>József Attila Általános Iskola felújítása</t>
  </si>
  <si>
    <t>Liliom Óvoda felújítása</t>
  </si>
  <si>
    <t>Leövey Klára Gimnázium felújítása</t>
  </si>
  <si>
    <t>Csicsergő Óvoda felújítása</t>
  </si>
  <si>
    <t>Ferencvárosi Komplex Óvoda és Általános Iskola</t>
  </si>
  <si>
    <t>Ferencvárosi Ádám jenő Zeneiskola felújítása</t>
  </si>
  <si>
    <t>Kicsi Bocs Óvoda felújítása</t>
  </si>
  <si>
    <t>Szentgyörgyi Albert Általános Iskola és Gimnázium</t>
  </si>
  <si>
    <t>FMK felújítása</t>
  </si>
  <si>
    <t>Ferencvárosi Egyesített bölcsödék felújítása</t>
  </si>
  <si>
    <t>FESZGYI felújítása</t>
  </si>
  <si>
    <t xml:space="preserve">Dologi kiadások </t>
  </si>
  <si>
    <t xml:space="preserve">2. sz. melléklet összesen </t>
  </si>
  <si>
    <t xml:space="preserve">    - 2013. X-XI. havi bérkompenzáció, előleg</t>
  </si>
  <si>
    <t>Parkolóhely megváltás</t>
  </si>
  <si>
    <t>Aktív korúak rendszeres szociális segélye</t>
  </si>
  <si>
    <t>Foglalkoztatást helyettesítő támogatás</t>
  </si>
  <si>
    <t>Átmeneti segélyek</t>
  </si>
  <si>
    <t>Biztos Kezdet Gyermekház</t>
  </si>
  <si>
    <t>Társasházak támogatása</t>
  </si>
  <si>
    <t>Játszóterek javítása</t>
  </si>
  <si>
    <t>Veszélyelhárítás</t>
  </si>
  <si>
    <t xml:space="preserve">"Manó-lak" Bölcsőde felújítás </t>
  </si>
  <si>
    <t>Belterületi földutak szilárd burkolattal való ellátása</t>
  </si>
  <si>
    <t>Térfigyelőrendszer fejlesztése</t>
  </si>
  <si>
    <t>Társasházfelújítási pályázat</t>
  </si>
  <si>
    <t xml:space="preserve">    - felhalmozási célú központi előirányzatok</t>
  </si>
  <si>
    <t xml:space="preserve">Egyéb felhalmozási célú központi költségvetési támogatás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</si>
</sst>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9"/>
      <name val="Arial CE"/>
      <family val="0"/>
    </font>
    <font>
      <sz val="10"/>
      <color indexed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22" fillId="0" borderId="0" xfId="56" applyNumberFormat="1" applyFont="1" applyAlignment="1">
      <alignment horizontal="center"/>
      <protection/>
    </xf>
    <xf numFmtId="3" fontId="25" fillId="0" borderId="0" xfId="56" applyNumberFormat="1" applyFont="1" applyAlignment="1">
      <alignment horizontal="centerContinuous"/>
      <protection/>
    </xf>
    <xf numFmtId="3" fontId="25" fillId="0" borderId="10" xfId="56" applyNumberFormat="1" applyFont="1" applyBorder="1">
      <alignment/>
      <protection/>
    </xf>
    <xf numFmtId="3" fontId="25" fillId="0" borderId="10" xfId="56" applyNumberFormat="1" applyFont="1" applyBorder="1" applyAlignment="1">
      <alignment horizontal="center"/>
      <protection/>
    </xf>
    <xf numFmtId="3" fontId="26" fillId="0" borderId="10" xfId="56" applyNumberFormat="1" applyFont="1" applyBorder="1">
      <alignment/>
      <protection/>
    </xf>
    <xf numFmtId="3" fontId="17" fillId="0" borderId="10" xfId="56" applyNumberFormat="1" applyFont="1" applyFill="1" applyBorder="1">
      <alignment/>
      <protection/>
    </xf>
    <xf numFmtId="3" fontId="27" fillId="0" borderId="10" xfId="56" applyNumberFormat="1" applyFont="1" applyFill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28" fillId="0" borderId="11" xfId="56" applyNumberFormat="1" applyFont="1" applyFill="1" applyBorder="1">
      <alignment/>
      <protection/>
    </xf>
    <xf numFmtId="3" fontId="29" fillId="0" borderId="10" xfId="56" applyNumberFormat="1" applyFont="1" applyFill="1" applyBorder="1">
      <alignment/>
      <protection/>
    </xf>
    <xf numFmtId="3" fontId="17" fillId="0" borderId="10" xfId="0" applyNumberFormat="1" applyFont="1" applyBorder="1" applyAlignment="1">
      <alignment/>
    </xf>
    <xf numFmtId="0" fontId="30" fillId="0" borderId="10" xfId="57" applyFont="1" applyBorder="1" applyAlignment="1">
      <alignment/>
      <protection/>
    </xf>
    <xf numFmtId="3" fontId="27" fillId="0" borderId="10" xfId="56" applyNumberFormat="1" applyFont="1" applyBorder="1">
      <alignment/>
      <protection/>
    </xf>
    <xf numFmtId="3" fontId="29" fillId="0" borderId="12" xfId="56" applyNumberFormat="1" applyFont="1" applyFill="1" applyBorder="1">
      <alignment/>
      <protection/>
    </xf>
    <xf numFmtId="3" fontId="1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0" xfId="56" applyNumberFormat="1" applyFont="1" applyBorder="1" applyAlignment="1">
      <alignment vertical="center"/>
      <protection/>
    </xf>
    <xf numFmtId="3" fontId="25" fillId="0" borderId="11" xfId="56" applyNumberFormat="1" applyFont="1" applyBorder="1">
      <alignment/>
      <protection/>
    </xf>
    <xf numFmtId="3" fontId="17" fillId="0" borderId="10" xfId="0" applyNumberFormat="1" applyFont="1" applyFill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3" fontId="17" fillId="0" borderId="10" xfId="56" applyNumberFormat="1" applyFont="1" applyBorder="1">
      <alignment/>
      <protection/>
    </xf>
    <xf numFmtId="3" fontId="17" fillId="0" borderId="11" xfId="56" applyNumberFormat="1" applyFont="1" applyBorder="1">
      <alignment/>
      <protection/>
    </xf>
    <xf numFmtId="0" fontId="17" fillId="0" borderId="13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3" fontId="26" fillId="0" borderId="10" xfId="56" applyNumberFormat="1" applyFont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17" fillId="0" borderId="14" xfId="0" applyNumberFormat="1" applyFont="1" applyFill="1" applyBorder="1" applyAlignment="1" applyProtection="1">
      <alignment/>
      <protection locked="0"/>
    </xf>
    <xf numFmtId="3" fontId="29" fillId="0" borderId="11" xfId="56" applyNumberFormat="1" applyFont="1" applyBorder="1">
      <alignment/>
      <protection/>
    </xf>
    <xf numFmtId="3" fontId="17" fillId="0" borderId="13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25" fillId="0" borderId="10" xfId="56" applyNumberFormat="1" applyFont="1" applyBorder="1">
      <alignment/>
      <protection/>
    </xf>
    <xf numFmtId="3" fontId="17" fillId="0" borderId="12" xfId="56" applyNumberFormat="1" applyFont="1" applyBorder="1">
      <alignment/>
      <protection/>
    </xf>
    <xf numFmtId="3" fontId="25" fillId="0" borderId="10" xfId="56" applyNumberFormat="1" applyFont="1" applyBorder="1" applyAlignment="1">
      <alignment vertical="center"/>
      <protection/>
    </xf>
    <xf numFmtId="3" fontId="17" fillId="0" borderId="10" xfId="0" applyNumberFormat="1" applyFont="1" applyFill="1" applyBorder="1" applyAlignment="1">
      <alignment/>
    </xf>
    <xf numFmtId="0" fontId="31" fillId="0" borderId="10" xfId="56" applyFont="1" applyFill="1" applyBorder="1" applyAlignment="1">
      <alignment horizontal="left" vertical="top"/>
      <protection/>
    </xf>
    <xf numFmtId="3" fontId="0" fillId="0" borderId="10" xfId="0" applyNumberFormat="1" applyFont="1" applyFill="1" applyBorder="1" applyAlignment="1">
      <alignment/>
    </xf>
    <xf numFmtId="3" fontId="31" fillId="0" borderId="11" xfId="56" applyNumberFormat="1" applyFont="1" applyFill="1" applyBorder="1">
      <alignment/>
      <protection/>
    </xf>
    <xf numFmtId="3" fontId="31" fillId="0" borderId="10" xfId="56" applyNumberFormat="1" applyFont="1" applyFill="1" applyBorder="1" applyAlignment="1">
      <alignment/>
      <protection/>
    </xf>
    <xf numFmtId="3" fontId="17" fillId="0" borderId="10" xfId="56" applyNumberFormat="1" applyFont="1" applyFill="1" applyBorder="1" applyAlignment="1">
      <alignment vertical="center"/>
      <protection/>
    </xf>
    <xf numFmtId="0" fontId="17" fillId="0" borderId="10" xfId="56" applyFont="1" applyFill="1" applyBorder="1" applyAlignment="1">
      <alignment horizontal="left" vertical="top"/>
      <protection/>
    </xf>
    <xf numFmtId="3" fontId="26" fillId="0" borderId="10" xfId="56" applyNumberFormat="1" applyFont="1" applyFill="1" applyBorder="1" applyAlignment="1">
      <alignment vertical="center"/>
      <protection/>
    </xf>
    <xf numFmtId="3" fontId="25" fillId="0" borderId="12" xfId="56" applyNumberFormat="1" applyFont="1" applyBorder="1">
      <alignment/>
      <protection/>
    </xf>
    <xf numFmtId="3" fontId="26" fillId="0" borderId="10" xfId="56" applyNumberFormat="1" applyFont="1" applyBorder="1" applyAlignment="1">
      <alignment vertical="center"/>
      <protection/>
    </xf>
    <xf numFmtId="3" fontId="0" fillId="0" borderId="12" xfId="56" applyNumberFormat="1" applyFont="1" applyBorder="1">
      <alignment/>
      <protection/>
    </xf>
    <xf numFmtId="3" fontId="0" fillId="0" borderId="10" xfId="56" applyNumberFormat="1" applyFont="1" applyFill="1" applyBorder="1" applyAlignment="1">
      <alignment vertical="center"/>
      <protection/>
    </xf>
    <xf numFmtId="0" fontId="0" fillId="0" borderId="12" xfId="57" applyFont="1" applyBorder="1" applyAlignment="1">
      <alignment/>
      <protection/>
    </xf>
    <xf numFmtId="3" fontId="0" fillId="0" borderId="10" xfId="56" applyNumberFormat="1" applyFont="1" applyFill="1" applyBorder="1">
      <alignment/>
      <protection/>
    </xf>
    <xf numFmtId="3" fontId="0" fillId="0" borderId="10" xfId="56" applyNumberFormat="1" applyFont="1" applyBorder="1" applyAlignment="1">
      <alignment vertical="center"/>
      <protection/>
    </xf>
    <xf numFmtId="3" fontId="0" fillId="0" borderId="12" xfId="56" applyNumberFormat="1" applyFont="1" applyFill="1" applyBorder="1">
      <alignment/>
      <protection/>
    </xf>
    <xf numFmtId="3" fontId="0" fillId="0" borderId="10" xfId="56" applyNumberFormat="1" applyFont="1" applyBorder="1">
      <alignment/>
      <protection/>
    </xf>
    <xf numFmtId="3" fontId="32" fillId="0" borderId="10" xfId="56" applyNumberFormat="1" applyFont="1" applyBorder="1">
      <alignment/>
      <protection/>
    </xf>
    <xf numFmtId="3" fontId="33" fillId="0" borderId="12" xfId="56" applyNumberFormat="1" applyFont="1" applyBorder="1">
      <alignment/>
      <protection/>
    </xf>
    <xf numFmtId="3" fontId="33" fillId="0" borderId="10" xfId="56" applyNumberFormat="1" applyFont="1" applyBorder="1">
      <alignment/>
      <protection/>
    </xf>
    <xf numFmtId="3" fontId="33" fillId="0" borderId="10" xfId="56" applyNumberFormat="1" applyFont="1" applyFill="1" applyBorder="1">
      <alignment/>
      <protection/>
    </xf>
    <xf numFmtId="3" fontId="0" fillId="0" borderId="11" xfId="56" applyNumberFormat="1" applyFont="1" applyBorder="1">
      <alignment/>
      <protection/>
    </xf>
    <xf numFmtId="3" fontId="32" fillId="0" borderId="10" xfId="56" applyNumberFormat="1" applyFont="1" applyFill="1" applyBorder="1">
      <alignment/>
      <protection/>
    </xf>
    <xf numFmtId="3" fontId="32" fillId="0" borderId="10" xfId="56" applyNumberFormat="1" applyFont="1" applyBorder="1" applyAlignment="1">
      <alignment vertical="center"/>
      <protection/>
    </xf>
    <xf numFmtId="3" fontId="34" fillId="0" borderId="10" xfId="56" applyNumberFormat="1" applyFont="1" applyBorder="1" applyAlignment="1">
      <alignment vertical="center"/>
      <protection/>
    </xf>
    <xf numFmtId="3" fontId="26" fillId="0" borderId="0" xfId="56" applyNumberFormat="1" applyFont="1" applyAlignment="1">
      <alignment horizontal="right"/>
      <protection/>
    </xf>
    <xf numFmtId="3" fontId="17" fillId="0" borderId="14" xfId="0" applyNumberFormat="1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/>
      <protection locked="0"/>
    </xf>
    <xf numFmtId="0" fontId="17" fillId="0" borderId="1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6" xfId="0" applyFont="1" applyBorder="1" applyAlignment="1">
      <alignment vertical="top"/>
    </xf>
    <xf numFmtId="0" fontId="17" fillId="0" borderId="13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3" fontId="35" fillId="0" borderId="10" xfId="56" applyNumberFormat="1" applyFont="1" applyBorder="1">
      <alignment/>
      <protection/>
    </xf>
    <xf numFmtId="11" fontId="33" fillId="0" borderId="12" xfId="56" applyNumberFormat="1" applyFont="1" applyBorder="1">
      <alignment/>
      <protection/>
    </xf>
    <xf numFmtId="0" fontId="17" fillId="0" borderId="12" xfId="0" applyFont="1" applyBorder="1" applyAlignment="1">
      <alignment horizontal="left"/>
    </xf>
    <xf numFmtId="0" fontId="0" fillId="0" borderId="11" xfId="57" applyFont="1" applyBorder="1" applyAlignment="1">
      <alignment/>
      <protection/>
    </xf>
    <xf numFmtId="3" fontId="33" fillId="0" borderId="11" xfId="56" applyNumberFormat="1" applyFont="1" applyBorder="1">
      <alignment/>
      <protection/>
    </xf>
    <xf numFmtId="3" fontId="22" fillId="0" borderId="0" xfId="56" applyNumberFormat="1" applyFont="1" applyAlignment="1">
      <alignment horizontal="center"/>
      <protection/>
    </xf>
    <xf numFmtId="0" fontId="0" fillId="0" borderId="0" xfId="0" applyAlignment="1">
      <alignment/>
    </xf>
    <xf numFmtId="3" fontId="23" fillId="0" borderId="0" xfId="56" applyNumberFormat="1" applyFont="1" applyAlignment="1">
      <alignment horizontal="center"/>
      <protection/>
    </xf>
    <xf numFmtId="0" fontId="2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6évimozgástáblák" xfId="56"/>
    <cellStyle name="Normál_2012éviköltségvetésjan19este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D448"/>
  <sheetViews>
    <sheetView tabSelected="1" zoomScalePageLayoutView="0" workbookViewId="0" topLeftCell="A427">
      <selection activeCell="A295" sqref="A295:IV297"/>
    </sheetView>
  </sheetViews>
  <sheetFormatPr defaultColWidth="9.140625" defaultRowHeight="12.75"/>
  <cols>
    <col min="1" max="1" width="5.8515625" style="0" customWidth="1"/>
    <col min="2" max="2" width="59.28125" style="0" customWidth="1"/>
    <col min="3" max="3" width="11.8515625" style="0" customWidth="1"/>
    <col min="4" max="4" width="10.8515625" style="0" customWidth="1"/>
    <col min="5" max="5" width="10.421875" style="0" customWidth="1"/>
  </cols>
  <sheetData>
    <row r="1" spans="1:4" ht="15">
      <c r="A1" s="72" t="s">
        <v>0</v>
      </c>
      <c r="B1" s="73"/>
      <c r="C1" s="73"/>
      <c r="D1" s="73"/>
    </row>
    <row r="2" spans="1:4" ht="12.75">
      <c r="A2" s="74"/>
      <c r="B2" s="75"/>
      <c r="C2" s="75"/>
      <c r="D2" s="75"/>
    </row>
    <row r="3" spans="1:4" ht="14.25" customHeight="1">
      <c r="A3" s="2"/>
      <c r="B3" s="1"/>
      <c r="C3" s="1"/>
      <c r="D3" s="59" t="s">
        <v>109</v>
      </c>
    </row>
    <row r="4" spans="1:4" ht="13.5">
      <c r="A4" s="3" t="s">
        <v>1</v>
      </c>
      <c r="B4" s="3" t="s">
        <v>2</v>
      </c>
      <c r="C4" s="4" t="s">
        <v>3</v>
      </c>
      <c r="D4" s="4" t="s">
        <v>4</v>
      </c>
    </row>
    <row r="5" spans="1:4" ht="12.75" customHeight="1">
      <c r="A5" s="3"/>
      <c r="B5" s="3"/>
      <c r="C5" s="5"/>
      <c r="D5" s="5"/>
    </row>
    <row r="6" spans="1:4" ht="12.75" customHeight="1">
      <c r="A6" s="3" t="s">
        <v>5</v>
      </c>
      <c r="B6" s="3"/>
      <c r="C6" s="5"/>
      <c r="D6" s="5"/>
    </row>
    <row r="7" spans="1:4" ht="12.75" customHeight="1">
      <c r="A7" s="3"/>
      <c r="B7" s="3"/>
      <c r="C7" s="5"/>
      <c r="D7" s="5"/>
    </row>
    <row r="8" spans="1:4" ht="12.75" customHeight="1">
      <c r="A8" s="5" t="s">
        <v>6</v>
      </c>
      <c r="B8" s="3"/>
      <c r="C8" s="5"/>
      <c r="D8" s="5"/>
    </row>
    <row r="9" spans="1:4" ht="12.75" customHeight="1">
      <c r="A9" s="21">
        <v>1121</v>
      </c>
      <c r="B9" s="21" t="s">
        <v>174</v>
      </c>
      <c r="C9" s="25">
        <v>10344</v>
      </c>
      <c r="D9" s="5"/>
    </row>
    <row r="10" spans="1:4" ht="12.75" customHeight="1">
      <c r="A10" s="6">
        <v>1122</v>
      </c>
      <c r="B10" s="6" t="s">
        <v>7</v>
      </c>
      <c r="C10" s="26">
        <f>SUM(C11:C15)</f>
        <v>22560</v>
      </c>
      <c r="D10" s="8"/>
    </row>
    <row r="11" spans="1:4" ht="12.75" customHeight="1">
      <c r="A11" s="8"/>
      <c r="B11" s="9" t="s">
        <v>8</v>
      </c>
      <c r="C11" s="10">
        <v>3566</v>
      </c>
      <c r="D11" s="8"/>
    </row>
    <row r="12" spans="1:4" ht="12.75" customHeight="1">
      <c r="A12" s="8"/>
      <c r="B12" s="9" t="s">
        <v>9</v>
      </c>
      <c r="C12" s="10">
        <v>1802</v>
      </c>
      <c r="D12" s="8"/>
    </row>
    <row r="13" spans="1:4" ht="12.75" customHeight="1">
      <c r="A13" s="8"/>
      <c r="B13" s="9" t="s">
        <v>10</v>
      </c>
      <c r="C13" s="10">
        <v>6342</v>
      </c>
      <c r="D13" s="8"/>
    </row>
    <row r="14" spans="1:4" ht="12.75" customHeight="1">
      <c r="A14" s="8"/>
      <c r="B14" s="9" t="s">
        <v>11</v>
      </c>
      <c r="C14" s="10">
        <v>10720</v>
      </c>
      <c r="D14" s="8"/>
    </row>
    <row r="15" spans="1:4" ht="12.75" customHeight="1">
      <c r="A15" s="8"/>
      <c r="B15" s="9" t="s">
        <v>156</v>
      </c>
      <c r="C15" s="10">
        <v>130</v>
      </c>
      <c r="D15" s="8"/>
    </row>
    <row r="16" spans="1:4" ht="12.75" customHeight="1">
      <c r="A16" s="11">
        <v>1124</v>
      </c>
      <c r="B16" s="12" t="s">
        <v>12</v>
      </c>
      <c r="C16" s="26">
        <f>SUM(C17:C20)</f>
        <v>-876</v>
      </c>
      <c r="D16" s="13"/>
    </row>
    <row r="17" spans="1:4" ht="12.75" customHeight="1">
      <c r="A17" s="5"/>
      <c r="B17" s="14" t="s">
        <v>227</v>
      </c>
      <c r="C17" s="10">
        <v>13343</v>
      </c>
      <c r="D17" s="26"/>
    </row>
    <row r="18" spans="1:4" ht="12.75" customHeight="1">
      <c r="A18" s="5"/>
      <c r="B18" s="14" t="s">
        <v>157</v>
      </c>
      <c r="C18" s="10">
        <v>-1662</v>
      </c>
      <c r="D18" s="6"/>
    </row>
    <row r="19" spans="1:4" ht="12.75" customHeight="1">
      <c r="A19" s="5"/>
      <c r="B19" s="14" t="s">
        <v>158</v>
      </c>
      <c r="C19" s="10">
        <v>11067</v>
      </c>
      <c r="D19" s="6"/>
    </row>
    <row r="20" spans="1:4" ht="12.75" customHeight="1">
      <c r="A20" s="5"/>
      <c r="B20" s="14" t="s">
        <v>240</v>
      </c>
      <c r="C20" s="10">
        <v>-23624</v>
      </c>
      <c r="D20" s="6"/>
    </row>
    <row r="21" spans="1:4" ht="12.75" customHeight="1">
      <c r="A21" s="15">
        <v>1131</v>
      </c>
      <c r="B21" s="16" t="s">
        <v>13</v>
      </c>
      <c r="C21" s="7">
        <f>SUM(C23)+C24+C22</f>
        <v>3747</v>
      </c>
      <c r="D21" s="6"/>
    </row>
    <row r="22" spans="1:4" ht="12.75" customHeight="1">
      <c r="A22" s="15"/>
      <c r="B22" s="14" t="s">
        <v>159</v>
      </c>
      <c r="C22" s="10">
        <v>3313</v>
      </c>
      <c r="D22" s="6"/>
    </row>
    <row r="23" spans="1:4" ht="12.75" customHeight="1">
      <c r="A23" s="17"/>
      <c r="B23" s="9" t="s">
        <v>14</v>
      </c>
      <c r="C23" s="10">
        <v>184</v>
      </c>
      <c r="D23" s="26"/>
    </row>
    <row r="24" spans="1:4" ht="12.75" customHeight="1">
      <c r="A24" s="17"/>
      <c r="B24" s="9" t="s">
        <v>160</v>
      </c>
      <c r="C24" s="10">
        <v>250</v>
      </c>
      <c r="D24" s="6"/>
    </row>
    <row r="25" spans="1:4" ht="12.75" customHeight="1">
      <c r="A25" s="17">
        <v>1139</v>
      </c>
      <c r="B25" s="12" t="s">
        <v>241</v>
      </c>
      <c r="C25" s="6">
        <v>23624</v>
      </c>
      <c r="D25" s="6"/>
    </row>
    <row r="26" spans="1:4" ht="12.75" customHeight="1">
      <c r="A26" s="5" t="s">
        <v>15</v>
      </c>
      <c r="B26" s="3"/>
      <c r="C26" s="5">
        <f>SUM(C9+C10+C16+C21+C25)</f>
        <v>59399</v>
      </c>
      <c r="D26" s="5"/>
    </row>
    <row r="27" spans="1:4" ht="12.75" customHeight="1">
      <c r="A27" s="5"/>
      <c r="B27" s="3"/>
      <c r="C27" s="5"/>
      <c r="D27" s="5"/>
    </row>
    <row r="28" spans="1:4" ht="12.75" customHeight="1">
      <c r="A28" s="8" t="s">
        <v>16</v>
      </c>
      <c r="B28" s="18"/>
      <c r="C28" s="5"/>
      <c r="D28" s="5"/>
    </row>
    <row r="29" spans="1:4" ht="12.75" customHeight="1">
      <c r="A29" s="27">
        <v>2875</v>
      </c>
      <c r="B29" s="20" t="s">
        <v>161</v>
      </c>
      <c r="C29" s="5"/>
      <c r="D29" s="5"/>
    </row>
    <row r="30" spans="1:4" ht="12.75" customHeight="1">
      <c r="A30" s="21"/>
      <c r="B30" s="21" t="s">
        <v>19</v>
      </c>
      <c r="C30" s="5"/>
      <c r="D30" s="21">
        <v>2469</v>
      </c>
    </row>
    <row r="31" spans="1:4" ht="12.75" customHeight="1">
      <c r="A31" s="21"/>
      <c r="B31" s="24" t="s">
        <v>20</v>
      </c>
      <c r="C31" s="5"/>
      <c r="D31" s="21">
        <v>656</v>
      </c>
    </row>
    <row r="32" spans="1:4" ht="12.75" customHeight="1">
      <c r="A32" s="21"/>
      <c r="B32" s="63" t="s">
        <v>52</v>
      </c>
      <c r="C32" s="5"/>
      <c r="D32" s="21">
        <v>188</v>
      </c>
    </row>
    <row r="33" spans="1:4" ht="12.75" customHeight="1">
      <c r="A33" s="8" t="s">
        <v>17</v>
      </c>
      <c r="B33" s="18"/>
      <c r="C33" s="5"/>
      <c r="D33" s="5">
        <f>SUM(D30:D32)</f>
        <v>3313</v>
      </c>
    </row>
    <row r="34" spans="1:4" ht="12.75" customHeight="1">
      <c r="A34" s="5"/>
      <c r="B34" s="18"/>
      <c r="C34" s="5"/>
      <c r="D34" s="5"/>
    </row>
    <row r="35" spans="1:4" ht="12.75" customHeight="1">
      <c r="A35" s="8" t="s">
        <v>162</v>
      </c>
      <c r="B35" s="18"/>
      <c r="C35" s="5"/>
      <c r="D35" s="5"/>
    </row>
    <row r="36" spans="1:4" ht="12.75" customHeight="1">
      <c r="A36" s="6">
        <v>2305</v>
      </c>
      <c r="B36" s="22" t="s">
        <v>18</v>
      </c>
      <c r="C36" s="5"/>
      <c r="D36" s="5">
        <f>SUM(D37:D38)</f>
        <v>236</v>
      </c>
    </row>
    <row r="37" spans="1:4" ht="12.75" customHeight="1">
      <c r="A37" s="6"/>
      <c r="B37" s="22" t="s">
        <v>19</v>
      </c>
      <c r="C37" s="5"/>
      <c r="D37" s="21">
        <v>186</v>
      </c>
    </row>
    <row r="38" spans="1:4" ht="12.75" customHeight="1">
      <c r="A38" s="6"/>
      <c r="B38" s="23" t="s">
        <v>20</v>
      </c>
      <c r="C38" s="5"/>
      <c r="D38" s="21">
        <v>50</v>
      </c>
    </row>
    <row r="39" spans="1:4" ht="12.75" customHeight="1">
      <c r="A39" s="6">
        <v>2309</v>
      </c>
      <c r="B39" s="22" t="s">
        <v>21</v>
      </c>
      <c r="C39" s="5"/>
      <c r="D39" s="5">
        <f>SUM(D40:D41)</f>
        <v>299</v>
      </c>
    </row>
    <row r="40" spans="1:4" ht="12.75" customHeight="1">
      <c r="A40" s="6"/>
      <c r="B40" s="22" t="s">
        <v>19</v>
      </c>
      <c r="C40" s="5"/>
      <c r="D40" s="21">
        <v>235</v>
      </c>
    </row>
    <row r="41" spans="1:4" ht="12.75" customHeight="1">
      <c r="A41" s="6"/>
      <c r="B41" s="23" t="s">
        <v>20</v>
      </c>
      <c r="C41" s="5"/>
      <c r="D41" s="21">
        <v>64</v>
      </c>
    </row>
    <row r="42" spans="1:4" ht="12.75" customHeight="1">
      <c r="A42" s="6">
        <v>2310</v>
      </c>
      <c r="B42" s="22" t="s">
        <v>22</v>
      </c>
      <c r="C42" s="5"/>
      <c r="D42" s="5">
        <f>SUM(D43:D44)</f>
        <v>44</v>
      </c>
    </row>
    <row r="43" spans="1:4" ht="12.75" customHeight="1">
      <c r="A43" s="6"/>
      <c r="B43" s="22" t="s">
        <v>19</v>
      </c>
      <c r="C43" s="5"/>
      <c r="D43" s="21">
        <v>35</v>
      </c>
    </row>
    <row r="44" spans="1:4" ht="12.75" customHeight="1">
      <c r="A44" s="6"/>
      <c r="B44" s="23" t="s">
        <v>20</v>
      </c>
      <c r="C44" s="5"/>
      <c r="D44" s="21">
        <v>9</v>
      </c>
    </row>
    <row r="45" spans="1:4" ht="12.75" customHeight="1">
      <c r="A45" s="6">
        <v>2315</v>
      </c>
      <c r="B45" s="22" t="s">
        <v>23</v>
      </c>
      <c r="C45" s="5"/>
      <c r="D45" s="5">
        <f>SUM(D46:D47)</f>
        <v>445</v>
      </c>
    </row>
    <row r="46" spans="1:4" ht="12.75" customHeight="1">
      <c r="A46" s="6"/>
      <c r="B46" s="22" t="s">
        <v>19</v>
      </c>
      <c r="C46" s="5"/>
      <c r="D46" s="21">
        <v>350</v>
      </c>
    </row>
    <row r="47" spans="1:4" ht="12.75" customHeight="1">
      <c r="A47" s="6"/>
      <c r="B47" s="23" t="s">
        <v>20</v>
      </c>
      <c r="C47" s="5"/>
      <c r="D47" s="21">
        <v>95</v>
      </c>
    </row>
    <row r="48" spans="1:4" ht="12.75" customHeight="1">
      <c r="A48" s="6">
        <v>2325</v>
      </c>
      <c r="B48" s="22" t="s">
        <v>24</v>
      </c>
      <c r="C48" s="5"/>
      <c r="D48" s="5">
        <f>SUM(D49:D50)</f>
        <v>349</v>
      </c>
    </row>
    <row r="49" spans="1:4" ht="12.75" customHeight="1">
      <c r="A49" s="6"/>
      <c r="B49" s="22" t="s">
        <v>19</v>
      </c>
      <c r="C49" s="5"/>
      <c r="D49" s="21">
        <v>275</v>
      </c>
    </row>
    <row r="50" spans="1:4" ht="12.75" customHeight="1">
      <c r="A50" s="6"/>
      <c r="B50" s="24" t="s">
        <v>20</v>
      </c>
      <c r="C50" s="5"/>
      <c r="D50" s="21">
        <v>74</v>
      </c>
    </row>
    <row r="51" spans="1:4" ht="12.75" customHeight="1">
      <c r="A51" s="6">
        <v>2330</v>
      </c>
      <c r="B51" s="6" t="s">
        <v>25</v>
      </c>
      <c r="C51" s="5"/>
      <c r="D51" s="5">
        <f>SUM(D52:D53)</f>
        <v>117</v>
      </c>
    </row>
    <row r="52" spans="1:4" ht="12.75" customHeight="1">
      <c r="A52" s="6"/>
      <c r="B52" s="22" t="s">
        <v>19</v>
      </c>
      <c r="C52" s="5"/>
      <c r="D52" s="21">
        <v>92</v>
      </c>
    </row>
    <row r="53" spans="1:4" ht="12.75" customHeight="1">
      <c r="A53" s="6"/>
      <c r="B53" s="23" t="s">
        <v>20</v>
      </c>
      <c r="C53" s="5"/>
      <c r="D53" s="21">
        <v>25</v>
      </c>
    </row>
    <row r="54" spans="1:4" ht="12.75" customHeight="1">
      <c r="A54" s="6">
        <v>2335</v>
      </c>
      <c r="B54" s="22" t="s">
        <v>26</v>
      </c>
      <c r="C54" s="5"/>
      <c r="D54" s="5">
        <f>SUM(D55:D56)</f>
        <v>55</v>
      </c>
    </row>
    <row r="55" spans="1:4" ht="12.75" customHeight="1">
      <c r="A55" s="6"/>
      <c r="B55" s="22" t="s">
        <v>19</v>
      </c>
      <c r="C55" s="5"/>
      <c r="D55" s="21">
        <v>43</v>
      </c>
    </row>
    <row r="56" spans="1:4" ht="12.75" customHeight="1">
      <c r="A56" s="6"/>
      <c r="B56" s="23" t="s">
        <v>20</v>
      </c>
      <c r="C56" s="5"/>
      <c r="D56" s="21">
        <v>12</v>
      </c>
    </row>
    <row r="57" spans="1:4" ht="12.75" customHeight="1">
      <c r="A57" s="6">
        <v>2345</v>
      </c>
      <c r="B57" s="22" t="s">
        <v>27</v>
      </c>
      <c r="C57" s="5"/>
      <c r="D57" s="5">
        <f>SUM(D58:D59)</f>
        <v>69</v>
      </c>
    </row>
    <row r="58" spans="1:4" ht="12.75" customHeight="1">
      <c r="A58" s="6"/>
      <c r="B58" s="22" t="s">
        <v>19</v>
      </c>
      <c r="C58" s="5"/>
      <c r="D58" s="21">
        <v>54</v>
      </c>
    </row>
    <row r="59" spans="1:4" ht="12.75" customHeight="1">
      <c r="A59" s="6"/>
      <c r="B59" s="23" t="s">
        <v>20</v>
      </c>
      <c r="C59" s="5"/>
      <c r="D59" s="21">
        <v>15</v>
      </c>
    </row>
    <row r="60" spans="1:4" ht="12.75" customHeight="1">
      <c r="A60" s="6"/>
      <c r="B60" s="69"/>
      <c r="C60" s="5"/>
      <c r="D60" s="21"/>
    </row>
    <row r="61" spans="1:4" ht="12.75" customHeight="1">
      <c r="A61" s="6">
        <v>2360</v>
      </c>
      <c r="B61" s="22" t="s">
        <v>28</v>
      </c>
      <c r="C61" s="5"/>
      <c r="D61" s="5">
        <f>SUM(D62:D63)</f>
        <v>42</v>
      </c>
    </row>
    <row r="62" spans="1:4" ht="12.75" customHeight="1">
      <c r="A62" s="6"/>
      <c r="B62" s="22" t="s">
        <v>19</v>
      </c>
      <c r="C62" s="5"/>
      <c r="D62" s="21">
        <v>33</v>
      </c>
    </row>
    <row r="63" spans="1:4" ht="12.75" customHeight="1">
      <c r="A63" s="6"/>
      <c r="B63" s="24" t="s">
        <v>20</v>
      </c>
      <c r="C63" s="5"/>
      <c r="D63" s="21">
        <v>9</v>
      </c>
    </row>
    <row r="64" spans="1:4" ht="12.75" customHeight="1">
      <c r="A64" s="60">
        <v>2795</v>
      </c>
      <c r="B64" s="61" t="s">
        <v>29</v>
      </c>
      <c r="C64" s="5"/>
      <c r="D64" s="5">
        <f>SUM(D65:D66)</f>
        <v>1639</v>
      </c>
    </row>
    <row r="65" spans="1:4" ht="12.75" customHeight="1">
      <c r="A65" s="25"/>
      <c r="B65" s="22" t="s">
        <v>19</v>
      </c>
      <c r="C65" s="5"/>
      <c r="D65" s="21">
        <v>1291</v>
      </c>
    </row>
    <row r="66" spans="1:4" ht="12.75" customHeight="1">
      <c r="A66" s="25"/>
      <c r="B66" s="23" t="s">
        <v>20</v>
      </c>
      <c r="C66" s="5"/>
      <c r="D66" s="21">
        <v>348</v>
      </c>
    </row>
    <row r="67" spans="1:4" ht="12.75" customHeight="1">
      <c r="A67" s="21">
        <v>2850</v>
      </c>
      <c r="B67" s="22" t="s">
        <v>30</v>
      </c>
      <c r="C67" s="26"/>
      <c r="D67" s="26">
        <f>SUM(D68:D69)</f>
        <v>1222</v>
      </c>
    </row>
    <row r="68" spans="1:4" ht="12.75" customHeight="1">
      <c r="A68" s="21"/>
      <c r="B68" s="22" t="s">
        <v>19</v>
      </c>
      <c r="C68" s="21"/>
      <c r="D68" s="6">
        <v>962</v>
      </c>
    </row>
    <row r="69" spans="1:4" ht="12.75" customHeight="1">
      <c r="A69" s="21"/>
      <c r="B69" s="23" t="s">
        <v>20</v>
      </c>
      <c r="C69" s="21"/>
      <c r="D69" s="6">
        <v>260</v>
      </c>
    </row>
    <row r="70" spans="1:4" ht="12.75" customHeight="1">
      <c r="A70" s="27">
        <v>2875</v>
      </c>
      <c r="B70" s="20" t="s">
        <v>31</v>
      </c>
      <c r="C70" s="26"/>
      <c r="D70" s="26">
        <f>SUM(D71:D72)</f>
        <v>2105</v>
      </c>
    </row>
    <row r="71" spans="1:4" ht="12.75" customHeight="1">
      <c r="A71" s="21"/>
      <c r="B71" s="21" t="s">
        <v>19</v>
      </c>
      <c r="C71" s="21"/>
      <c r="D71" s="6">
        <v>1658</v>
      </c>
    </row>
    <row r="72" spans="1:4" ht="12.75" customHeight="1">
      <c r="A72" s="21"/>
      <c r="B72" s="24" t="s">
        <v>20</v>
      </c>
      <c r="C72" s="21"/>
      <c r="D72" s="6">
        <v>447</v>
      </c>
    </row>
    <row r="73" spans="1:4" ht="12.75" customHeight="1">
      <c r="A73" s="19">
        <v>2985</v>
      </c>
      <c r="B73" s="20" t="s">
        <v>32</v>
      </c>
      <c r="C73" s="26"/>
      <c r="D73" s="26">
        <f>SUM(D74:D75)</f>
        <v>333</v>
      </c>
    </row>
    <row r="74" spans="1:4" ht="12.75" customHeight="1">
      <c r="A74" s="21"/>
      <c r="B74" s="22" t="s">
        <v>19</v>
      </c>
      <c r="C74" s="21"/>
      <c r="D74" s="6">
        <v>262</v>
      </c>
    </row>
    <row r="75" spans="1:4" ht="12.75" customHeight="1">
      <c r="A75" s="21"/>
      <c r="B75" s="62" t="s">
        <v>20</v>
      </c>
      <c r="C75" s="21"/>
      <c r="D75" s="6">
        <v>71</v>
      </c>
    </row>
    <row r="76" spans="1:4" ht="12.75" customHeight="1">
      <c r="A76" s="8" t="s">
        <v>17</v>
      </c>
      <c r="B76" s="28"/>
      <c r="C76" s="26"/>
      <c r="D76" s="26">
        <f>D36+D39+D42+D45+D48+D51+D54+D57+D61+D64+D67+D70+D73</f>
        <v>6955</v>
      </c>
    </row>
    <row r="77" spans="1:4" ht="12.75" customHeight="1">
      <c r="A77" s="5"/>
      <c r="B77" s="18"/>
      <c r="C77" s="5"/>
      <c r="D77" s="5"/>
    </row>
    <row r="78" spans="1:4" ht="12.75" customHeight="1">
      <c r="A78" s="8" t="s">
        <v>163</v>
      </c>
      <c r="B78" s="21"/>
      <c r="C78" s="5"/>
      <c r="D78" s="5"/>
    </row>
    <row r="79" spans="1:4" ht="12.75" customHeight="1">
      <c r="A79" s="29">
        <v>3021</v>
      </c>
      <c r="B79" s="30" t="s">
        <v>33</v>
      </c>
      <c r="C79" s="5"/>
      <c r="D79" s="5"/>
    </row>
    <row r="80" spans="1:4" ht="12.75" customHeight="1">
      <c r="A80" s="31"/>
      <c r="B80" s="21" t="s">
        <v>19</v>
      </c>
      <c r="C80" s="5"/>
      <c r="D80" s="21">
        <v>1153</v>
      </c>
    </row>
    <row r="81" spans="1:4" ht="12.75" customHeight="1">
      <c r="A81" s="31"/>
      <c r="B81" s="24" t="s">
        <v>20</v>
      </c>
      <c r="C81" s="5"/>
      <c r="D81" s="21">
        <v>311</v>
      </c>
    </row>
    <row r="82" spans="1:4" ht="12.75" customHeight="1">
      <c r="A82" s="8" t="s">
        <v>34</v>
      </c>
      <c r="B82" s="32"/>
      <c r="C82" s="5"/>
      <c r="D82" s="5">
        <f>SUM(D80:D81)</f>
        <v>1464</v>
      </c>
    </row>
    <row r="83" spans="1:4" ht="12.75" customHeight="1">
      <c r="A83" s="8"/>
      <c r="B83" s="32"/>
      <c r="C83" s="5"/>
      <c r="D83" s="5"/>
    </row>
    <row r="84" spans="1:4" ht="12.75" customHeight="1">
      <c r="A84" s="8" t="s">
        <v>164</v>
      </c>
      <c r="B84" s="32"/>
      <c r="C84" s="5"/>
      <c r="D84" s="5"/>
    </row>
    <row r="85" spans="1:4" ht="12.75" customHeight="1">
      <c r="A85" s="6">
        <v>3030</v>
      </c>
      <c r="B85" s="32" t="s">
        <v>124</v>
      </c>
      <c r="C85" s="5"/>
      <c r="D85" s="5"/>
    </row>
    <row r="86" spans="1:4" ht="12.75" customHeight="1">
      <c r="A86" s="8"/>
      <c r="B86" s="32" t="s">
        <v>19</v>
      </c>
      <c r="C86" s="5"/>
      <c r="D86" s="21">
        <v>389</v>
      </c>
    </row>
    <row r="87" spans="1:4" ht="12.75" customHeight="1">
      <c r="A87" s="8"/>
      <c r="B87" s="24" t="s">
        <v>20</v>
      </c>
      <c r="C87" s="5"/>
      <c r="D87" s="21">
        <v>105</v>
      </c>
    </row>
    <row r="88" spans="1:4" ht="12.75" customHeight="1">
      <c r="A88" s="8" t="s">
        <v>35</v>
      </c>
      <c r="B88" s="32"/>
      <c r="C88" s="5"/>
      <c r="D88" s="5">
        <f>SUM(D86:D87)</f>
        <v>494</v>
      </c>
    </row>
    <row r="89" spans="1:4" ht="12.75" customHeight="1">
      <c r="A89" s="5"/>
      <c r="B89" s="18"/>
      <c r="C89" s="5"/>
      <c r="D89" s="5"/>
    </row>
    <row r="90" spans="1:4" ht="12.75" customHeight="1">
      <c r="A90" s="5" t="s">
        <v>36</v>
      </c>
      <c r="B90" s="18"/>
      <c r="C90" s="3"/>
      <c r="D90" s="33"/>
    </row>
    <row r="91" spans="1:4" ht="12.75" customHeight="1">
      <c r="A91" s="34">
        <v>3303</v>
      </c>
      <c r="B91" s="35" t="s">
        <v>37</v>
      </c>
      <c r="C91" s="6"/>
      <c r="D91" s="36">
        <v>4626</v>
      </c>
    </row>
    <row r="92" spans="1:4" ht="12.75" customHeight="1">
      <c r="A92" s="34">
        <v>3304</v>
      </c>
      <c r="B92" s="35" t="s">
        <v>38</v>
      </c>
      <c r="C92" s="6"/>
      <c r="D92" s="36">
        <v>1716</v>
      </c>
    </row>
    <row r="93" spans="1:4" ht="12.75" customHeight="1">
      <c r="A93" s="34">
        <v>3308</v>
      </c>
      <c r="B93" s="37" t="s">
        <v>39</v>
      </c>
      <c r="C93" s="6"/>
      <c r="D93" s="36">
        <v>10720</v>
      </c>
    </row>
    <row r="94" spans="1:4" ht="12.75" customHeight="1">
      <c r="A94" s="34">
        <v>3309</v>
      </c>
      <c r="B94" s="35" t="s">
        <v>40</v>
      </c>
      <c r="C94" s="6"/>
      <c r="D94" s="36">
        <v>3741</v>
      </c>
    </row>
    <row r="95" spans="1:4" ht="12.75" customHeight="1">
      <c r="A95" s="38">
        <v>3315</v>
      </c>
      <c r="B95" s="37" t="s">
        <v>41</v>
      </c>
      <c r="C95" s="6"/>
      <c r="D95" s="36">
        <v>11251</v>
      </c>
    </row>
    <row r="96" spans="1:4" ht="12.75" customHeight="1">
      <c r="A96" s="38">
        <v>3316</v>
      </c>
      <c r="B96" s="64" t="s">
        <v>42</v>
      </c>
      <c r="C96" s="6"/>
      <c r="D96" s="36">
        <v>130</v>
      </c>
    </row>
    <row r="97" spans="1:4" ht="12.75" customHeight="1">
      <c r="A97" s="34">
        <v>3318</v>
      </c>
      <c r="B97" s="35" t="s">
        <v>43</v>
      </c>
      <c r="C97" s="6"/>
      <c r="D97" s="39">
        <v>1627</v>
      </c>
    </row>
    <row r="98" spans="1:4" ht="12.75" customHeight="1">
      <c r="A98" s="34">
        <v>3320</v>
      </c>
      <c r="B98" s="65" t="s">
        <v>165</v>
      </c>
      <c r="C98" s="6"/>
      <c r="D98" s="39">
        <v>-1662</v>
      </c>
    </row>
    <row r="99" spans="1:4" ht="12.75" customHeight="1">
      <c r="A99" s="34">
        <v>3357</v>
      </c>
      <c r="B99" s="66" t="s">
        <v>122</v>
      </c>
      <c r="C99" s="6"/>
      <c r="D99" s="39">
        <v>250</v>
      </c>
    </row>
    <row r="100" spans="1:4" ht="12.75" customHeight="1">
      <c r="A100" s="5" t="s">
        <v>44</v>
      </c>
      <c r="B100" s="40"/>
      <c r="C100" s="41"/>
      <c r="D100" s="41">
        <f>SUM(D91:D99)</f>
        <v>32399</v>
      </c>
    </row>
    <row r="101" spans="1:4" ht="12.75" customHeight="1">
      <c r="A101" s="5"/>
      <c r="B101" s="40"/>
      <c r="C101" s="41"/>
      <c r="D101" s="41"/>
    </row>
    <row r="102" spans="1:4" ht="12.75" customHeight="1">
      <c r="A102" s="5" t="s">
        <v>125</v>
      </c>
      <c r="B102" s="40"/>
      <c r="C102" s="41"/>
      <c r="D102" s="41"/>
    </row>
    <row r="103" spans="1:4" ht="12.75" customHeight="1">
      <c r="A103" s="48">
        <v>6110</v>
      </c>
      <c r="B103" s="44" t="s">
        <v>105</v>
      </c>
      <c r="C103" s="50"/>
      <c r="D103" s="21">
        <v>14774</v>
      </c>
    </row>
    <row r="104" spans="1:4" ht="12.75" customHeight="1">
      <c r="A104" s="5" t="s">
        <v>126</v>
      </c>
      <c r="B104" s="44"/>
      <c r="C104" s="50"/>
      <c r="D104" s="56">
        <f>SUM(D103)</f>
        <v>14774</v>
      </c>
    </row>
    <row r="105" spans="1:4" ht="12.75" customHeight="1">
      <c r="A105" s="5"/>
      <c r="B105" s="40"/>
      <c r="C105" s="41"/>
      <c r="D105" s="41"/>
    </row>
    <row r="106" spans="1:4" ht="12.75" customHeight="1">
      <c r="A106" s="33" t="s">
        <v>47</v>
      </c>
      <c r="B106" s="3"/>
      <c r="C106" s="5">
        <f>SUM(C26)</f>
        <v>59399</v>
      </c>
      <c r="D106" s="8">
        <f>D76+D82+D88+D100+D104+D33</f>
        <v>59399</v>
      </c>
    </row>
    <row r="107" spans="1:4" ht="12.75" customHeight="1">
      <c r="A107" s="33"/>
      <c r="B107" s="18"/>
      <c r="C107" s="5"/>
      <c r="D107" s="8"/>
    </row>
    <row r="108" spans="1:4" ht="12.75" customHeight="1">
      <c r="A108" s="33" t="s">
        <v>166</v>
      </c>
      <c r="B108" s="42"/>
      <c r="C108" s="5"/>
      <c r="D108" s="8"/>
    </row>
    <row r="109" spans="1:4" ht="12.75" customHeight="1">
      <c r="A109" s="33"/>
      <c r="B109" s="42"/>
      <c r="C109" s="5"/>
      <c r="D109" s="8"/>
    </row>
    <row r="110" spans="1:4" ht="12.75" customHeight="1">
      <c r="A110" s="33"/>
      <c r="B110" s="42"/>
      <c r="C110" s="5"/>
      <c r="D110" s="8"/>
    </row>
    <row r="111" spans="1:4" ht="12.75" customHeight="1">
      <c r="A111" s="43" t="s">
        <v>55</v>
      </c>
      <c r="B111" s="42"/>
      <c r="C111" s="5"/>
      <c r="D111" s="8"/>
    </row>
    <row r="112" spans="1:4" ht="12.75" customHeight="1">
      <c r="A112" s="17">
        <v>1014</v>
      </c>
      <c r="B112" s="32" t="s">
        <v>169</v>
      </c>
      <c r="C112" s="21">
        <v>-18306</v>
      </c>
      <c r="D112" s="8"/>
    </row>
    <row r="113" spans="1:4" ht="12.75" customHeight="1">
      <c r="A113" s="17">
        <v>1015</v>
      </c>
      <c r="B113" s="12" t="s">
        <v>203</v>
      </c>
      <c r="C113" s="21">
        <v>-14905</v>
      </c>
      <c r="D113" s="8"/>
    </row>
    <row r="114" spans="1:4" ht="12.75" customHeight="1">
      <c r="A114" s="17">
        <v>1016</v>
      </c>
      <c r="B114" s="32" t="s">
        <v>170</v>
      </c>
      <c r="C114" s="21">
        <v>-11350</v>
      </c>
      <c r="D114" s="8"/>
    </row>
    <row r="115" spans="1:4" ht="12.75" customHeight="1">
      <c r="A115" s="48">
        <v>1021</v>
      </c>
      <c r="B115" s="44" t="s">
        <v>128</v>
      </c>
      <c r="C115" s="21">
        <v>4191</v>
      </c>
      <c r="D115" s="8"/>
    </row>
    <row r="116" spans="1:4" ht="12.75" customHeight="1">
      <c r="A116" s="48">
        <v>1022</v>
      </c>
      <c r="B116" s="44" t="s">
        <v>137</v>
      </c>
      <c r="C116" s="21">
        <v>-33156</v>
      </c>
      <c r="D116" s="8"/>
    </row>
    <row r="117" spans="1:4" ht="12.75" customHeight="1">
      <c r="A117" s="45">
        <v>1023</v>
      </c>
      <c r="B117" s="70" t="s">
        <v>112</v>
      </c>
      <c r="C117" s="47">
        <v>12746</v>
      </c>
      <c r="D117" s="8"/>
    </row>
    <row r="118" spans="1:4" ht="12.75" customHeight="1">
      <c r="A118" s="45">
        <v>1032</v>
      </c>
      <c r="B118" s="46" t="s">
        <v>135</v>
      </c>
      <c r="C118" s="47">
        <v>-35564</v>
      </c>
      <c r="D118" s="8"/>
    </row>
    <row r="119" spans="1:4" ht="12.75" customHeight="1">
      <c r="A119" s="45">
        <v>1033</v>
      </c>
      <c r="B119" s="70" t="s">
        <v>136</v>
      </c>
      <c r="C119" s="47">
        <v>-37771</v>
      </c>
      <c r="D119" s="8"/>
    </row>
    <row r="120" spans="1:4" ht="12.75" customHeight="1">
      <c r="A120" s="45">
        <v>1035</v>
      </c>
      <c r="B120" s="46" t="s">
        <v>171</v>
      </c>
      <c r="C120" s="47">
        <v>2079</v>
      </c>
      <c r="D120" s="8"/>
    </row>
    <row r="121" spans="1:4" ht="12.75" customHeight="1">
      <c r="A121" s="48">
        <v>1037</v>
      </c>
      <c r="B121" s="49" t="s">
        <v>56</v>
      </c>
      <c r="C121" s="47">
        <v>7364</v>
      </c>
      <c r="D121" s="8"/>
    </row>
    <row r="122" spans="1:4" ht="12.75" customHeight="1">
      <c r="A122" s="48">
        <v>1038</v>
      </c>
      <c r="B122" s="44" t="s">
        <v>107</v>
      </c>
      <c r="C122" s="50">
        <v>10735</v>
      </c>
      <c r="D122" s="8"/>
    </row>
    <row r="123" spans="1:4" ht="12.75" customHeight="1">
      <c r="A123" s="48">
        <v>1041</v>
      </c>
      <c r="B123" s="44" t="s">
        <v>172</v>
      </c>
      <c r="C123" s="50">
        <v>-7030</v>
      </c>
      <c r="D123" s="8"/>
    </row>
    <row r="124" spans="1:4" ht="12.75" customHeight="1">
      <c r="A124" s="48">
        <v>1043</v>
      </c>
      <c r="B124" s="44" t="s">
        <v>137</v>
      </c>
      <c r="C124" s="50">
        <v>-24160</v>
      </c>
      <c r="D124" s="8"/>
    </row>
    <row r="125" spans="1:4" ht="12.75" customHeight="1">
      <c r="A125" s="48">
        <v>1044</v>
      </c>
      <c r="B125" s="44" t="s">
        <v>173</v>
      </c>
      <c r="C125" s="50">
        <v>13589</v>
      </c>
      <c r="D125" s="8"/>
    </row>
    <row r="126" spans="1:4" ht="12.75" customHeight="1">
      <c r="A126" s="48">
        <v>1051</v>
      </c>
      <c r="B126" s="44" t="s">
        <v>57</v>
      </c>
      <c r="C126" s="50">
        <v>9119</v>
      </c>
      <c r="D126" s="47"/>
    </row>
    <row r="127" spans="1:4" ht="12.75" customHeight="1">
      <c r="A127" s="48">
        <v>1061</v>
      </c>
      <c r="B127" s="44" t="s">
        <v>129</v>
      </c>
      <c r="C127" s="50">
        <v>84236</v>
      </c>
      <c r="D127" s="47"/>
    </row>
    <row r="128" spans="1:4" ht="12.75" customHeight="1">
      <c r="A128" s="48">
        <v>1062</v>
      </c>
      <c r="B128" s="44" t="s">
        <v>113</v>
      </c>
      <c r="C128" s="50">
        <v>12052</v>
      </c>
      <c r="D128" s="47"/>
    </row>
    <row r="129" spans="1:4" ht="12.75" customHeight="1">
      <c r="A129" s="48">
        <v>1063</v>
      </c>
      <c r="B129" s="44" t="s">
        <v>130</v>
      </c>
      <c r="C129" s="50">
        <v>7346</v>
      </c>
      <c r="D129" s="47"/>
    </row>
    <row r="130" spans="1:4" ht="12.75" customHeight="1">
      <c r="A130" s="48">
        <v>1065</v>
      </c>
      <c r="B130" s="44" t="s">
        <v>131</v>
      </c>
      <c r="C130" s="50">
        <v>110057</v>
      </c>
      <c r="D130" s="47"/>
    </row>
    <row r="131" spans="1:4" ht="12.75" customHeight="1">
      <c r="A131" s="48">
        <v>1068</v>
      </c>
      <c r="B131" s="44" t="s">
        <v>114</v>
      </c>
      <c r="C131" s="50">
        <v>21376</v>
      </c>
      <c r="D131" s="47"/>
    </row>
    <row r="132" spans="1:4" ht="12.75" customHeight="1">
      <c r="A132" s="48">
        <v>1072</v>
      </c>
      <c r="B132" s="44" t="s">
        <v>138</v>
      </c>
      <c r="C132" s="50">
        <v>-3476</v>
      </c>
      <c r="D132" s="47"/>
    </row>
    <row r="133" spans="1:4" ht="12.75" customHeight="1">
      <c r="A133" s="48">
        <v>1092</v>
      </c>
      <c r="B133" s="44" t="s">
        <v>58</v>
      </c>
      <c r="C133" s="50">
        <v>250</v>
      </c>
      <c r="D133" s="47"/>
    </row>
    <row r="134" spans="1:4" ht="12.75" customHeight="1">
      <c r="A134" s="48">
        <v>1095</v>
      </c>
      <c r="B134" s="44" t="s">
        <v>175</v>
      </c>
      <c r="C134" s="50">
        <v>-20203</v>
      </c>
      <c r="D134" s="47"/>
    </row>
    <row r="135" spans="1:4" ht="12.75" customHeight="1">
      <c r="A135" s="48">
        <v>1096</v>
      </c>
      <c r="B135" s="44" t="s">
        <v>132</v>
      </c>
      <c r="C135" s="50">
        <v>1765</v>
      </c>
      <c r="D135" s="47"/>
    </row>
    <row r="136" spans="1:4" ht="12.75" customHeight="1">
      <c r="A136" s="48">
        <v>1097</v>
      </c>
      <c r="B136" s="44" t="s">
        <v>133</v>
      </c>
      <c r="C136" s="50">
        <v>26073</v>
      </c>
      <c r="D136" s="47"/>
    </row>
    <row r="137" spans="1:4" ht="12.75" customHeight="1">
      <c r="A137" s="48">
        <v>1098</v>
      </c>
      <c r="B137" s="44" t="s">
        <v>176</v>
      </c>
      <c r="C137" s="50">
        <v>-9236</v>
      </c>
      <c r="D137" s="47"/>
    </row>
    <row r="138" spans="1:4" ht="12.75" customHeight="1">
      <c r="A138" s="48">
        <v>1116</v>
      </c>
      <c r="B138" s="44" t="s">
        <v>177</v>
      </c>
      <c r="C138" s="50">
        <v>-200</v>
      </c>
      <c r="D138" s="47"/>
    </row>
    <row r="139" spans="1:4" ht="12.75" customHeight="1">
      <c r="A139" s="48">
        <v>1117</v>
      </c>
      <c r="B139" s="44" t="s">
        <v>178</v>
      </c>
      <c r="C139" s="50">
        <v>-1889</v>
      </c>
      <c r="D139" s="47"/>
    </row>
    <row r="140" spans="1:4" ht="12.75" customHeight="1">
      <c r="A140" s="48">
        <v>1136</v>
      </c>
      <c r="B140" s="44" t="s">
        <v>108</v>
      </c>
      <c r="C140" s="50">
        <v>-3000</v>
      </c>
      <c r="D140" s="47"/>
    </row>
    <row r="141" spans="1:4" ht="12.75" customHeight="1">
      <c r="A141" s="48">
        <v>1144</v>
      </c>
      <c r="B141" s="44" t="s">
        <v>179</v>
      </c>
      <c r="C141" s="50">
        <v>8065</v>
      </c>
      <c r="D141" s="47"/>
    </row>
    <row r="142" spans="1:4" ht="12.75" customHeight="1">
      <c r="A142" s="48">
        <v>1151</v>
      </c>
      <c r="B142" s="44" t="s">
        <v>180</v>
      </c>
      <c r="C142" s="50">
        <v>146875</v>
      </c>
      <c r="D142" s="47"/>
    </row>
    <row r="143" spans="1:4" ht="12.75" customHeight="1">
      <c r="A143" s="48">
        <v>1161</v>
      </c>
      <c r="B143" s="44" t="s">
        <v>115</v>
      </c>
      <c r="C143" s="50">
        <v>15991</v>
      </c>
      <c r="D143" s="47"/>
    </row>
    <row r="144" spans="1:4" ht="12.75" customHeight="1">
      <c r="A144" s="48">
        <v>1163</v>
      </c>
      <c r="B144" s="44" t="s">
        <v>134</v>
      </c>
      <c r="C144" s="50">
        <v>25832</v>
      </c>
      <c r="D144" s="47"/>
    </row>
    <row r="145" spans="1:4" ht="12.75" customHeight="1">
      <c r="A145" s="48">
        <v>1181</v>
      </c>
      <c r="B145" s="12" t="s">
        <v>201</v>
      </c>
      <c r="C145" s="50">
        <v>-590535</v>
      </c>
      <c r="D145" s="47"/>
    </row>
    <row r="146" spans="1:4" ht="12.75" customHeight="1">
      <c r="A146" s="48">
        <v>1182</v>
      </c>
      <c r="B146" s="44" t="s">
        <v>127</v>
      </c>
      <c r="C146" s="50">
        <v>-152805</v>
      </c>
      <c r="D146" s="47"/>
    </row>
    <row r="147" spans="1:4" ht="12.75" customHeight="1">
      <c r="A147" s="48">
        <v>1191</v>
      </c>
      <c r="B147" s="44" t="s">
        <v>228</v>
      </c>
      <c r="C147" s="50">
        <v>579</v>
      </c>
      <c r="D147" s="47"/>
    </row>
    <row r="148" spans="1:4" ht="12.75" customHeight="1">
      <c r="A148" s="48">
        <v>1194</v>
      </c>
      <c r="B148" s="44" t="s">
        <v>139</v>
      </c>
      <c r="C148" s="50">
        <v>-13067</v>
      </c>
      <c r="D148" s="47"/>
    </row>
    <row r="149" spans="1:4" ht="12.75" customHeight="1">
      <c r="A149" s="48">
        <v>1195</v>
      </c>
      <c r="B149" s="44" t="s">
        <v>140</v>
      </c>
      <c r="C149" s="50">
        <v>-5817</v>
      </c>
      <c r="D149" s="47"/>
    </row>
    <row r="150" spans="1:4" ht="12.75" customHeight="1">
      <c r="A150" s="48">
        <v>1211</v>
      </c>
      <c r="B150" s="44" t="s">
        <v>141</v>
      </c>
      <c r="C150" s="50">
        <v>-420000</v>
      </c>
      <c r="D150" s="47"/>
    </row>
    <row r="151" spans="1:4" ht="12.75" customHeight="1">
      <c r="A151" s="48">
        <v>1230</v>
      </c>
      <c r="B151" s="44" t="s">
        <v>62</v>
      </c>
      <c r="C151" s="50">
        <v>842</v>
      </c>
      <c r="D151" s="47"/>
    </row>
    <row r="152" spans="1:4" ht="12.75" customHeight="1">
      <c r="A152" s="48">
        <v>1235</v>
      </c>
      <c r="B152" s="55" t="s">
        <v>59</v>
      </c>
      <c r="C152" s="50">
        <v>4995</v>
      </c>
      <c r="D152" s="47"/>
    </row>
    <row r="153" spans="1:4" ht="12.75" customHeight="1">
      <c r="A153" s="48">
        <v>1240</v>
      </c>
      <c r="B153" s="44" t="s">
        <v>66</v>
      </c>
      <c r="C153" s="50">
        <v>134</v>
      </c>
      <c r="D153" s="47"/>
    </row>
    <row r="154" spans="1:4" ht="12.75" customHeight="1">
      <c r="A154" s="48">
        <v>1255</v>
      </c>
      <c r="B154" s="44" t="s">
        <v>189</v>
      </c>
      <c r="C154" s="50">
        <v>545</v>
      </c>
      <c r="D154" s="47"/>
    </row>
    <row r="155" spans="1:4" ht="12.75" customHeight="1">
      <c r="A155" s="48">
        <v>1260</v>
      </c>
      <c r="B155" s="44" t="s">
        <v>61</v>
      </c>
      <c r="C155" s="50">
        <v>42026</v>
      </c>
      <c r="D155" s="47"/>
    </row>
    <row r="156" spans="1:4" ht="12.75" customHeight="1">
      <c r="A156" s="48">
        <v>1300</v>
      </c>
      <c r="B156" s="44" t="s">
        <v>181</v>
      </c>
      <c r="C156" s="50">
        <v>1643</v>
      </c>
      <c r="D156" s="47"/>
    </row>
    <row r="157" spans="1:4" ht="12.75" customHeight="1">
      <c r="A157" s="48">
        <v>1301</v>
      </c>
      <c r="B157" s="44" t="s">
        <v>182</v>
      </c>
      <c r="C157" s="50">
        <v>20</v>
      </c>
      <c r="D157" s="47"/>
    </row>
    <row r="158" spans="1:4" ht="12.75" customHeight="1">
      <c r="A158" s="48">
        <v>1303</v>
      </c>
      <c r="B158" s="44" t="s">
        <v>183</v>
      </c>
      <c r="C158" s="50">
        <v>7137</v>
      </c>
      <c r="D158" s="47"/>
    </row>
    <row r="159" spans="1:4" ht="12.75" customHeight="1">
      <c r="A159" s="48">
        <v>1304</v>
      </c>
      <c r="B159" s="55" t="s">
        <v>184</v>
      </c>
      <c r="C159" s="50">
        <v>2435</v>
      </c>
      <c r="D159" s="47"/>
    </row>
    <row r="160" spans="1:4" ht="12.75" customHeight="1">
      <c r="A160" s="48">
        <v>1305</v>
      </c>
      <c r="B160" s="44" t="s">
        <v>187</v>
      </c>
      <c r="C160" s="50">
        <v>10</v>
      </c>
      <c r="D160" s="47"/>
    </row>
    <row r="161" spans="1:4" ht="12.75" customHeight="1">
      <c r="A161" s="48">
        <v>1307</v>
      </c>
      <c r="B161" s="44" t="s">
        <v>185</v>
      </c>
      <c r="C161" s="50">
        <v>1561</v>
      </c>
      <c r="D161" s="47"/>
    </row>
    <row r="162" spans="1:4" ht="12.75" customHeight="1">
      <c r="A162" s="48">
        <v>1302</v>
      </c>
      <c r="B162" s="44" t="s">
        <v>186</v>
      </c>
      <c r="C162" s="50">
        <v>24</v>
      </c>
      <c r="D162" s="47"/>
    </row>
    <row r="163" spans="1:4" ht="12.75" customHeight="1">
      <c r="A163" s="48">
        <v>1330</v>
      </c>
      <c r="B163" s="44" t="s">
        <v>62</v>
      </c>
      <c r="C163" s="51">
        <f>SUM(C164)</f>
        <v>2500</v>
      </c>
      <c r="D163" s="47"/>
    </row>
    <row r="164" spans="1:4" ht="12.75" customHeight="1">
      <c r="A164" s="48"/>
      <c r="B164" s="52" t="s">
        <v>63</v>
      </c>
      <c r="C164" s="50">
        <v>2500</v>
      </c>
      <c r="D164" s="47"/>
    </row>
    <row r="165" spans="1:4" ht="12.75" customHeight="1">
      <c r="A165" s="48">
        <v>1331</v>
      </c>
      <c r="B165" s="55" t="s">
        <v>64</v>
      </c>
      <c r="C165" s="51">
        <f>SUM(C166:C170)</f>
        <v>1276</v>
      </c>
      <c r="D165" s="47"/>
    </row>
    <row r="166" spans="1:4" ht="12.75" customHeight="1">
      <c r="A166" s="48"/>
      <c r="B166" s="44" t="s">
        <v>18</v>
      </c>
      <c r="C166" s="50">
        <v>77</v>
      </c>
      <c r="D166" s="47"/>
    </row>
    <row r="167" spans="1:4" ht="12.75" customHeight="1">
      <c r="A167" s="48"/>
      <c r="B167" s="52" t="s">
        <v>21</v>
      </c>
      <c r="C167" s="53">
        <v>144</v>
      </c>
      <c r="D167" s="47"/>
    </row>
    <row r="168" spans="1:4" ht="12.75" customHeight="1">
      <c r="A168" s="48"/>
      <c r="B168" s="52" t="s">
        <v>22</v>
      </c>
      <c r="C168" s="53">
        <v>72</v>
      </c>
      <c r="D168" s="47"/>
    </row>
    <row r="169" spans="1:4" ht="12.75" customHeight="1">
      <c r="A169" s="48"/>
      <c r="B169" s="52" t="s">
        <v>23</v>
      </c>
      <c r="C169" s="53">
        <v>339</v>
      </c>
      <c r="D169" s="47"/>
    </row>
    <row r="170" spans="1:4" ht="12.75" customHeight="1">
      <c r="A170" s="48"/>
      <c r="B170" s="52" t="s">
        <v>25</v>
      </c>
      <c r="C170" s="53">
        <v>644</v>
      </c>
      <c r="D170" s="47"/>
    </row>
    <row r="171" spans="1:4" ht="12.75" customHeight="1">
      <c r="A171" s="48">
        <v>1335</v>
      </c>
      <c r="B171" s="44" t="s">
        <v>65</v>
      </c>
      <c r="C171" s="51">
        <f>SUM(C172)</f>
        <v>6900</v>
      </c>
      <c r="D171" s="47"/>
    </row>
    <row r="172" spans="1:4" ht="12.75" customHeight="1">
      <c r="A172" s="48"/>
      <c r="B172" s="52" t="s">
        <v>63</v>
      </c>
      <c r="C172" s="53">
        <v>6900</v>
      </c>
      <c r="D172" s="54"/>
    </row>
    <row r="173" spans="1:4" ht="12.75" customHeight="1">
      <c r="A173" s="48">
        <v>1340</v>
      </c>
      <c r="B173" s="55" t="s">
        <v>66</v>
      </c>
      <c r="C173" s="51">
        <f>SUM(C174:C175)</f>
        <v>11306</v>
      </c>
      <c r="D173" s="47"/>
    </row>
    <row r="174" spans="1:4" ht="12.75" customHeight="1">
      <c r="A174" s="48"/>
      <c r="B174" s="52" t="s">
        <v>18</v>
      </c>
      <c r="C174" s="53">
        <v>26</v>
      </c>
      <c r="D174" s="47"/>
    </row>
    <row r="175" spans="1:4" ht="12.75" customHeight="1">
      <c r="A175" s="48"/>
      <c r="B175" s="52" t="s">
        <v>63</v>
      </c>
      <c r="C175" s="53">
        <v>11280</v>
      </c>
      <c r="D175" s="47"/>
    </row>
    <row r="176" spans="1:4" ht="12.75" customHeight="1">
      <c r="A176" s="48"/>
      <c r="B176" s="71"/>
      <c r="C176" s="53"/>
      <c r="D176" s="47"/>
    </row>
    <row r="177" spans="1:4" ht="12.75" customHeight="1">
      <c r="A177" s="48">
        <v>1350</v>
      </c>
      <c r="B177" s="52" t="s">
        <v>60</v>
      </c>
      <c r="C177" s="67">
        <f>SUM(C178:C184)</f>
        <v>6339</v>
      </c>
      <c r="D177" s="47"/>
    </row>
    <row r="178" spans="1:4" ht="12.75" customHeight="1">
      <c r="A178" s="48"/>
      <c r="B178" s="52" t="s">
        <v>18</v>
      </c>
      <c r="C178" s="53">
        <v>761</v>
      </c>
      <c r="D178" s="47"/>
    </row>
    <row r="179" spans="1:4" ht="12.75" customHeight="1">
      <c r="A179" s="48"/>
      <c r="B179" s="71" t="s">
        <v>21</v>
      </c>
      <c r="C179" s="53">
        <v>571</v>
      </c>
      <c r="D179" s="47"/>
    </row>
    <row r="180" spans="1:4" ht="12.75" customHeight="1">
      <c r="A180" s="48"/>
      <c r="B180" s="52" t="s">
        <v>24</v>
      </c>
      <c r="C180" s="53">
        <v>1143</v>
      </c>
      <c r="D180" s="47"/>
    </row>
    <row r="181" spans="1:4" ht="12.75" customHeight="1">
      <c r="A181" s="48"/>
      <c r="B181" s="52" t="s">
        <v>28</v>
      </c>
      <c r="C181" s="53">
        <v>72</v>
      </c>
      <c r="D181" s="47"/>
    </row>
    <row r="182" spans="1:4" ht="12.75" customHeight="1">
      <c r="A182" s="48"/>
      <c r="B182" s="52" t="s">
        <v>23</v>
      </c>
      <c r="C182" s="53">
        <v>1399</v>
      </c>
      <c r="D182" s="47"/>
    </row>
    <row r="183" spans="1:4" ht="12.75" customHeight="1">
      <c r="A183" s="48"/>
      <c r="B183" s="52" t="s">
        <v>25</v>
      </c>
      <c r="C183" s="53">
        <v>2728</v>
      </c>
      <c r="D183" s="47"/>
    </row>
    <row r="184" spans="1:4" ht="12.75" customHeight="1">
      <c r="A184" s="48"/>
      <c r="B184" s="52" t="s">
        <v>193</v>
      </c>
      <c r="C184" s="53">
        <v>-335</v>
      </c>
      <c r="D184" s="47"/>
    </row>
    <row r="185" spans="1:4" ht="12.75" customHeight="1">
      <c r="A185" s="48">
        <v>1351</v>
      </c>
      <c r="B185" s="44" t="s">
        <v>67</v>
      </c>
      <c r="C185" s="51">
        <f>SUM(C186)</f>
        <v>65</v>
      </c>
      <c r="D185" s="47"/>
    </row>
    <row r="186" spans="1:4" ht="12.75" customHeight="1">
      <c r="A186" s="48"/>
      <c r="B186" s="68" t="s">
        <v>22</v>
      </c>
      <c r="C186" s="53">
        <v>65</v>
      </c>
      <c r="D186" s="47"/>
    </row>
    <row r="187" spans="1:4" ht="12.75" customHeight="1">
      <c r="A187" s="48">
        <v>1370</v>
      </c>
      <c r="B187" s="52" t="s">
        <v>61</v>
      </c>
      <c r="C187" s="51">
        <f>SUM(C188:C193)</f>
        <v>2173</v>
      </c>
      <c r="D187" s="47"/>
    </row>
    <row r="188" spans="1:4" ht="12.75" customHeight="1">
      <c r="A188" s="48"/>
      <c r="B188" s="52" t="s">
        <v>22</v>
      </c>
      <c r="C188" s="53">
        <v>332</v>
      </c>
      <c r="D188" s="47"/>
    </row>
    <row r="189" spans="1:4" ht="12.75" customHeight="1">
      <c r="A189" s="48"/>
      <c r="B189" s="52" t="s">
        <v>18</v>
      </c>
      <c r="C189" s="53">
        <v>146</v>
      </c>
      <c r="D189" s="47"/>
    </row>
    <row r="190" spans="1:4" ht="12.75" customHeight="1">
      <c r="A190" s="48"/>
      <c r="B190" s="52" t="s">
        <v>21</v>
      </c>
      <c r="C190" s="53">
        <v>448</v>
      </c>
      <c r="D190" s="47"/>
    </row>
    <row r="191" spans="1:4" ht="12.75" customHeight="1">
      <c r="A191" s="48"/>
      <c r="B191" s="52" t="s">
        <v>23</v>
      </c>
      <c r="C191" s="53">
        <v>608</v>
      </c>
      <c r="D191" s="47"/>
    </row>
    <row r="192" spans="1:4" ht="12.75" customHeight="1">
      <c r="A192" s="48"/>
      <c r="B192" s="52" t="s">
        <v>25</v>
      </c>
      <c r="C192" s="53">
        <v>304</v>
      </c>
      <c r="D192" s="47"/>
    </row>
    <row r="193" spans="1:4" ht="12.75" customHeight="1">
      <c r="A193" s="48"/>
      <c r="B193" s="52" t="s">
        <v>193</v>
      </c>
      <c r="C193" s="53">
        <v>335</v>
      </c>
      <c r="D193" s="47"/>
    </row>
    <row r="194" spans="1:4" ht="12.75" customHeight="1">
      <c r="A194" s="48">
        <v>1382</v>
      </c>
      <c r="B194" s="44" t="s">
        <v>69</v>
      </c>
      <c r="C194" s="51">
        <f>SUM(C195:C202)</f>
        <v>11013</v>
      </c>
      <c r="D194" s="47"/>
    </row>
    <row r="195" spans="1:4" ht="12.75" customHeight="1">
      <c r="A195" s="48"/>
      <c r="B195" s="52" t="s">
        <v>21</v>
      </c>
      <c r="C195" s="53">
        <v>130</v>
      </c>
      <c r="D195" s="47"/>
    </row>
    <row r="196" spans="1:4" ht="12.75" customHeight="1">
      <c r="A196" s="48"/>
      <c r="B196" s="52" t="s">
        <v>22</v>
      </c>
      <c r="C196" s="53">
        <v>112</v>
      </c>
      <c r="D196" s="47"/>
    </row>
    <row r="197" spans="1:4" ht="12.75" customHeight="1">
      <c r="A197" s="48"/>
      <c r="B197" s="52" t="s">
        <v>23</v>
      </c>
      <c r="C197" s="53">
        <v>208</v>
      </c>
      <c r="D197" s="47"/>
    </row>
    <row r="198" spans="1:4" ht="12.75" customHeight="1">
      <c r="A198" s="48"/>
      <c r="B198" s="52" t="s">
        <v>26</v>
      </c>
      <c r="C198" s="53">
        <v>92</v>
      </c>
      <c r="D198" s="47"/>
    </row>
    <row r="199" spans="1:4" ht="12.75" customHeight="1">
      <c r="A199" s="48"/>
      <c r="B199" s="52" t="s">
        <v>27</v>
      </c>
      <c r="C199" s="53">
        <v>52</v>
      </c>
      <c r="D199" s="47"/>
    </row>
    <row r="200" spans="1:4" ht="12.75" customHeight="1">
      <c r="A200" s="48"/>
      <c r="B200" s="52" t="s">
        <v>68</v>
      </c>
      <c r="C200" s="53">
        <v>112</v>
      </c>
      <c r="D200" s="47"/>
    </row>
    <row r="201" spans="1:4" ht="12.75" customHeight="1">
      <c r="A201" s="48"/>
      <c r="B201" s="52" t="s">
        <v>192</v>
      </c>
      <c r="C201" s="53">
        <v>5107</v>
      </c>
      <c r="D201" s="47"/>
    </row>
    <row r="202" spans="1:4" ht="12.75" customHeight="1">
      <c r="A202" s="48"/>
      <c r="B202" s="52" t="s">
        <v>194</v>
      </c>
      <c r="C202" s="53">
        <v>5200</v>
      </c>
      <c r="D202" s="47"/>
    </row>
    <row r="203" spans="1:4" ht="12.75" customHeight="1">
      <c r="A203" s="48">
        <v>1383</v>
      </c>
      <c r="B203" s="52" t="s">
        <v>108</v>
      </c>
      <c r="C203" s="51">
        <f>SUM(C204:C206)</f>
        <v>12825</v>
      </c>
      <c r="D203" s="47"/>
    </row>
    <row r="204" spans="1:4" ht="12.75" customHeight="1">
      <c r="A204" s="48"/>
      <c r="B204" s="52" t="s">
        <v>21</v>
      </c>
      <c r="C204" s="53">
        <v>70</v>
      </c>
      <c r="D204" s="47"/>
    </row>
    <row r="205" spans="1:4" ht="12.75" customHeight="1">
      <c r="A205" s="48"/>
      <c r="B205" s="52" t="s">
        <v>192</v>
      </c>
      <c r="C205" s="53">
        <v>255</v>
      </c>
      <c r="D205" s="47"/>
    </row>
    <row r="206" spans="1:4" ht="12.75" customHeight="1">
      <c r="A206" s="48"/>
      <c r="B206" s="52" t="s">
        <v>111</v>
      </c>
      <c r="C206" s="53">
        <v>12500</v>
      </c>
      <c r="D206" s="47"/>
    </row>
    <row r="207" spans="1:4" ht="12.75" customHeight="1">
      <c r="A207" s="43" t="s">
        <v>70</v>
      </c>
      <c r="B207" s="44"/>
      <c r="C207" s="51">
        <f>SUM(C112:C162)+C163+C165+C171+C173+C177+C185+C187+C194+C203</f>
        <v>-766381</v>
      </c>
      <c r="D207" s="47"/>
    </row>
    <row r="208" spans="1:4" ht="12.75" customHeight="1">
      <c r="A208" s="43"/>
      <c r="B208" s="44"/>
      <c r="C208" s="51"/>
      <c r="D208" s="47"/>
    </row>
    <row r="209" spans="1:4" ht="12.75" customHeight="1">
      <c r="A209" s="43" t="s">
        <v>71</v>
      </c>
      <c r="B209" s="44"/>
      <c r="C209" s="50"/>
      <c r="D209" s="47"/>
    </row>
    <row r="210" spans="1:4" ht="12.75" customHeight="1">
      <c r="A210" s="17">
        <v>1801</v>
      </c>
      <c r="B210" s="44" t="s">
        <v>72</v>
      </c>
      <c r="C210" s="50"/>
      <c r="D210" s="47">
        <v>-32896</v>
      </c>
    </row>
    <row r="211" spans="1:4" ht="12.75" customHeight="1">
      <c r="A211" s="17">
        <v>1804</v>
      </c>
      <c r="B211" s="44" t="s">
        <v>195</v>
      </c>
      <c r="C211" s="50"/>
      <c r="D211" s="47">
        <v>-41049</v>
      </c>
    </row>
    <row r="212" spans="1:4" ht="12.75" customHeight="1">
      <c r="A212" s="17">
        <v>1806</v>
      </c>
      <c r="B212" s="44" t="s">
        <v>196</v>
      </c>
      <c r="C212" s="50"/>
      <c r="D212" s="47">
        <v>18900</v>
      </c>
    </row>
    <row r="213" spans="1:4" ht="12.75" customHeight="1">
      <c r="A213" s="43" t="s">
        <v>73</v>
      </c>
      <c r="B213" s="44"/>
      <c r="C213" s="50"/>
      <c r="D213" s="56">
        <f>SUM(D210:D212)</f>
        <v>-55045</v>
      </c>
    </row>
    <row r="214" spans="1:4" ht="12.75" customHeight="1">
      <c r="A214" s="43"/>
      <c r="B214" s="44"/>
      <c r="C214" s="50"/>
      <c r="D214" s="56"/>
    </row>
    <row r="215" spans="1:4" ht="12.75" customHeight="1">
      <c r="A215" s="43" t="s">
        <v>16</v>
      </c>
      <c r="B215" s="44"/>
      <c r="C215" s="50"/>
      <c r="D215" s="56"/>
    </row>
    <row r="216" spans="1:4" ht="12.75" customHeight="1">
      <c r="A216" s="17">
        <v>2305</v>
      </c>
      <c r="B216" s="44" t="s">
        <v>74</v>
      </c>
      <c r="C216" s="50"/>
      <c r="D216" s="56">
        <f>SUM(D217:D220)</f>
        <v>1010</v>
      </c>
    </row>
    <row r="217" spans="1:4" ht="12.75" customHeight="1">
      <c r="A217" s="17"/>
      <c r="B217" s="44" t="s">
        <v>19</v>
      </c>
      <c r="C217" s="50"/>
      <c r="D217" s="47">
        <v>896</v>
      </c>
    </row>
    <row r="218" spans="1:4" ht="12.75" customHeight="1">
      <c r="A218" s="17"/>
      <c r="B218" s="44" t="s">
        <v>51</v>
      </c>
      <c r="C218" s="50"/>
      <c r="D218" s="47">
        <v>-517</v>
      </c>
    </row>
    <row r="219" spans="1:4" ht="12.75" customHeight="1">
      <c r="A219" s="17"/>
      <c r="B219" s="44" t="s">
        <v>52</v>
      </c>
      <c r="C219" s="50"/>
      <c r="D219" s="47">
        <v>146</v>
      </c>
    </row>
    <row r="220" spans="1:4" ht="12.75" customHeight="1">
      <c r="A220" s="17"/>
      <c r="B220" s="44" t="s">
        <v>168</v>
      </c>
      <c r="C220" s="50"/>
      <c r="D220" s="47">
        <v>485</v>
      </c>
    </row>
    <row r="221" spans="1:4" ht="12.75" customHeight="1">
      <c r="A221" s="17">
        <v>2309</v>
      </c>
      <c r="B221" s="44" t="s">
        <v>75</v>
      </c>
      <c r="C221" s="50"/>
      <c r="D221" s="56">
        <f>SUM(D222:D224)</f>
        <v>1363</v>
      </c>
    </row>
    <row r="222" spans="1:4" ht="12.75" customHeight="1">
      <c r="A222" s="17"/>
      <c r="B222" s="44" t="s">
        <v>51</v>
      </c>
      <c r="C222" s="50"/>
      <c r="D222" s="47">
        <v>-1700</v>
      </c>
    </row>
    <row r="223" spans="1:4" ht="12.75" customHeight="1">
      <c r="A223" s="17"/>
      <c r="B223" s="44" t="s">
        <v>52</v>
      </c>
      <c r="C223" s="50"/>
      <c r="D223" s="47">
        <v>2855</v>
      </c>
    </row>
    <row r="224" spans="1:4" ht="12.75" customHeight="1">
      <c r="A224" s="17"/>
      <c r="B224" s="44" t="s">
        <v>168</v>
      </c>
      <c r="C224" s="50"/>
      <c r="D224" s="47">
        <v>208</v>
      </c>
    </row>
    <row r="225" spans="1:4" ht="12.75" customHeight="1">
      <c r="A225" s="17">
        <v>2310</v>
      </c>
      <c r="B225" s="44" t="s">
        <v>22</v>
      </c>
      <c r="C225" s="50"/>
      <c r="D225" s="56">
        <f>SUM(D226:D227)</f>
        <v>581</v>
      </c>
    </row>
    <row r="226" spans="1:4" ht="12.75" customHeight="1">
      <c r="A226" s="17"/>
      <c r="B226" s="44" t="s">
        <v>19</v>
      </c>
      <c r="C226" s="50"/>
      <c r="D226" s="47">
        <v>65</v>
      </c>
    </row>
    <row r="227" spans="1:4" ht="12.75" customHeight="1">
      <c r="A227" s="17"/>
      <c r="B227" s="44" t="s">
        <v>52</v>
      </c>
      <c r="C227" s="50"/>
      <c r="D227" s="47">
        <v>516</v>
      </c>
    </row>
    <row r="228" spans="1:4" ht="12.75" customHeight="1">
      <c r="A228" s="17">
        <v>2315</v>
      </c>
      <c r="B228" s="44" t="s">
        <v>76</v>
      </c>
      <c r="C228" s="50"/>
      <c r="D228" s="56">
        <f>SUM(D229:D231)</f>
        <v>2554</v>
      </c>
    </row>
    <row r="229" spans="1:4" ht="12.75" customHeight="1">
      <c r="A229" s="17"/>
      <c r="B229" s="44" t="s">
        <v>51</v>
      </c>
      <c r="C229" s="50"/>
      <c r="D229" s="47">
        <v>-2042</v>
      </c>
    </row>
    <row r="230" spans="1:4" ht="12.75" customHeight="1">
      <c r="A230" s="17"/>
      <c r="B230" s="44" t="s">
        <v>52</v>
      </c>
      <c r="C230" s="50"/>
      <c r="D230" s="47">
        <v>4258</v>
      </c>
    </row>
    <row r="231" spans="1:4" ht="12.75" customHeight="1">
      <c r="A231" s="17"/>
      <c r="B231" s="44" t="s">
        <v>168</v>
      </c>
      <c r="C231" s="50"/>
      <c r="D231" s="47">
        <v>338</v>
      </c>
    </row>
    <row r="232" spans="1:4" ht="12.75" customHeight="1">
      <c r="A232" s="17">
        <v>2325</v>
      </c>
      <c r="B232" s="44" t="s">
        <v>77</v>
      </c>
      <c r="C232" s="50"/>
      <c r="D232" s="56">
        <f>SUM(D233:D235)</f>
        <v>1143</v>
      </c>
    </row>
    <row r="233" spans="1:4" ht="12.75" customHeight="1">
      <c r="A233" s="17"/>
      <c r="B233" s="44" t="s">
        <v>19</v>
      </c>
      <c r="C233" s="50"/>
      <c r="D233" s="47">
        <v>607</v>
      </c>
    </row>
    <row r="234" spans="1:4" ht="12.75" customHeight="1">
      <c r="A234" s="17"/>
      <c r="B234" s="44" t="s">
        <v>51</v>
      </c>
      <c r="C234" s="50"/>
      <c r="D234" s="47">
        <v>-607</v>
      </c>
    </row>
    <row r="235" spans="1:4" ht="12.75" customHeight="1">
      <c r="A235" s="17"/>
      <c r="B235" s="44" t="s">
        <v>52</v>
      </c>
      <c r="C235" s="50"/>
      <c r="D235" s="47">
        <v>1143</v>
      </c>
    </row>
    <row r="236" spans="1:4" ht="12.75" customHeight="1">
      <c r="A236" s="17">
        <v>2330</v>
      </c>
      <c r="B236" s="44" t="s">
        <v>78</v>
      </c>
      <c r="C236" s="50"/>
      <c r="D236" s="56">
        <f>SUM(D237:D238)</f>
        <v>3676</v>
      </c>
    </row>
    <row r="237" spans="1:4" ht="12.75" customHeight="1">
      <c r="A237" s="17"/>
      <c r="B237" s="44" t="s">
        <v>51</v>
      </c>
      <c r="C237" s="50"/>
      <c r="D237" s="47">
        <v>1362</v>
      </c>
    </row>
    <row r="238" spans="1:4" ht="12.75" customHeight="1">
      <c r="A238" s="17"/>
      <c r="B238" s="55" t="s">
        <v>52</v>
      </c>
      <c r="C238" s="50"/>
      <c r="D238" s="47">
        <v>2314</v>
      </c>
    </row>
    <row r="239" spans="1:4" ht="12.75" customHeight="1">
      <c r="A239" s="17">
        <v>2335</v>
      </c>
      <c r="B239" s="44" t="s">
        <v>79</v>
      </c>
      <c r="C239" s="50"/>
      <c r="D239" s="56">
        <v>92</v>
      </c>
    </row>
    <row r="240" spans="1:4" ht="12.75" customHeight="1">
      <c r="A240" s="17">
        <v>2345</v>
      </c>
      <c r="B240" s="44" t="s">
        <v>80</v>
      </c>
      <c r="C240" s="50"/>
      <c r="D240" s="56">
        <f>SUM(D241:D242)</f>
        <v>52</v>
      </c>
    </row>
    <row r="241" spans="1:4" ht="12.75" customHeight="1">
      <c r="A241" s="17"/>
      <c r="B241" s="44" t="s">
        <v>52</v>
      </c>
      <c r="C241" s="50"/>
      <c r="D241" s="47">
        <v>-494</v>
      </c>
    </row>
    <row r="242" spans="1:4" ht="12.75" customHeight="1">
      <c r="A242" s="17"/>
      <c r="B242" s="44" t="s">
        <v>86</v>
      </c>
      <c r="C242" s="50"/>
      <c r="D242" s="47">
        <v>546</v>
      </c>
    </row>
    <row r="243" spans="1:4" ht="12.75" customHeight="1">
      <c r="A243" s="17">
        <v>2360</v>
      </c>
      <c r="B243" s="44" t="s">
        <v>81</v>
      </c>
      <c r="C243" s="50"/>
      <c r="D243" s="56">
        <v>184</v>
      </c>
    </row>
    <row r="244" spans="1:4" ht="12.75" customHeight="1">
      <c r="A244" s="17">
        <v>2795</v>
      </c>
      <c r="B244" s="55" t="s">
        <v>110</v>
      </c>
      <c r="C244" s="50"/>
      <c r="D244" s="56">
        <f>SUM(D245:D246)</f>
        <v>20680</v>
      </c>
    </row>
    <row r="245" spans="1:4" ht="12.75" customHeight="1">
      <c r="A245" s="17"/>
      <c r="B245" s="44" t="s">
        <v>225</v>
      </c>
      <c r="C245" s="50"/>
      <c r="D245" s="47">
        <v>16080</v>
      </c>
    </row>
    <row r="246" spans="1:4" ht="12.75" customHeight="1">
      <c r="A246" s="17"/>
      <c r="B246" s="44" t="s">
        <v>86</v>
      </c>
      <c r="C246" s="50"/>
      <c r="D246" s="47">
        <v>4600</v>
      </c>
    </row>
    <row r="247" spans="1:4" ht="12.75" customHeight="1">
      <c r="A247" s="17">
        <v>2875</v>
      </c>
      <c r="B247" s="44" t="s">
        <v>82</v>
      </c>
      <c r="C247" s="50"/>
      <c r="D247" s="56">
        <f>SUM(D248:D252)</f>
        <v>5362</v>
      </c>
    </row>
    <row r="248" spans="1:4" ht="12.75" customHeight="1">
      <c r="A248" s="17"/>
      <c r="B248" s="44" t="s">
        <v>19</v>
      </c>
      <c r="C248" s="50"/>
      <c r="D248" s="47">
        <v>3942</v>
      </c>
    </row>
    <row r="249" spans="1:4" ht="12.75" customHeight="1">
      <c r="A249" s="17"/>
      <c r="B249" s="44" t="s">
        <v>51</v>
      </c>
      <c r="C249" s="50"/>
      <c r="D249" s="47">
        <v>1065</v>
      </c>
    </row>
    <row r="250" spans="1:4" ht="12.75" customHeight="1">
      <c r="A250" s="17"/>
      <c r="B250" s="52" t="s">
        <v>52</v>
      </c>
      <c r="C250" s="53"/>
      <c r="D250" s="54">
        <v>-822</v>
      </c>
    </row>
    <row r="251" spans="1:4" ht="12.75" customHeight="1">
      <c r="A251" s="17"/>
      <c r="B251" s="52" t="s">
        <v>83</v>
      </c>
      <c r="C251" s="53"/>
      <c r="D251" s="54">
        <v>291</v>
      </c>
    </row>
    <row r="252" spans="1:4" ht="12.75" customHeight="1">
      <c r="A252" s="17"/>
      <c r="B252" s="52" t="s">
        <v>86</v>
      </c>
      <c r="C252" s="53"/>
      <c r="D252" s="54">
        <v>886</v>
      </c>
    </row>
    <row r="253" spans="1:4" ht="12.75" customHeight="1">
      <c r="A253" s="17">
        <v>2985</v>
      </c>
      <c r="B253" s="44" t="s">
        <v>32</v>
      </c>
      <c r="C253" s="50"/>
      <c r="D253" s="56">
        <f>SUM(D254:D256)</f>
        <v>17700</v>
      </c>
    </row>
    <row r="254" spans="1:4" ht="12.75" customHeight="1">
      <c r="A254" s="17"/>
      <c r="B254" s="44" t="s">
        <v>52</v>
      </c>
      <c r="C254" s="50"/>
      <c r="D254" s="54">
        <v>15375</v>
      </c>
    </row>
    <row r="255" spans="1:4" ht="12.75" customHeight="1">
      <c r="A255" s="17"/>
      <c r="B255" s="44" t="s">
        <v>86</v>
      </c>
      <c r="C255" s="50"/>
      <c r="D255" s="54">
        <v>7534</v>
      </c>
    </row>
    <row r="256" spans="1:4" ht="12.75" customHeight="1">
      <c r="A256" s="17"/>
      <c r="B256" s="44" t="s">
        <v>53</v>
      </c>
      <c r="C256" s="50"/>
      <c r="D256" s="54">
        <v>-5209</v>
      </c>
    </row>
    <row r="257" spans="1:4" ht="12.75" customHeight="1">
      <c r="A257" s="43" t="s">
        <v>226</v>
      </c>
      <c r="B257" s="44"/>
      <c r="C257" s="50"/>
      <c r="D257" s="56">
        <f>SUM(D216+D221+D225+D228+D232+D236+D239+D240+D243+D244+D247+D253)</f>
        <v>54397</v>
      </c>
    </row>
    <row r="258" spans="1:4" ht="12.75" customHeight="1">
      <c r="A258" s="43"/>
      <c r="B258" s="44"/>
      <c r="C258" s="50"/>
      <c r="D258" s="56"/>
    </row>
    <row r="259" spans="1:4" ht="12.75" customHeight="1">
      <c r="A259" s="8" t="s">
        <v>16</v>
      </c>
      <c r="B259" s="18"/>
      <c r="C259" s="5"/>
      <c r="D259" s="8"/>
    </row>
    <row r="260" spans="1:4" ht="12.75" customHeight="1">
      <c r="A260" s="21">
        <v>2850</v>
      </c>
      <c r="B260" s="22" t="s">
        <v>167</v>
      </c>
      <c r="C260" s="5"/>
      <c r="D260" s="6">
        <v>1680</v>
      </c>
    </row>
    <row r="261" spans="1:4" ht="12.75" customHeight="1">
      <c r="A261" s="27">
        <v>2875</v>
      </c>
      <c r="B261" s="20" t="s">
        <v>82</v>
      </c>
      <c r="C261" s="5"/>
      <c r="D261" s="6">
        <v>1000</v>
      </c>
    </row>
    <row r="262" spans="1:4" ht="12.75" customHeight="1">
      <c r="A262" s="8" t="s">
        <v>17</v>
      </c>
      <c r="B262" s="18"/>
      <c r="C262" s="5"/>
      <c r="D262" s="8">
        <f>SUM(D260:D261)</f>
        <v>2680</v>
      </c>
    </row>
    <row r="263" spans="1:4" ht="12.75" customHeight="1">
      <c r="A263" s="43"/>
      <c r="B263" s="44"/>
      <c r="C263" s="50"/>
      <c r="D263" s="56"/>
    </row>
    <row r="264" spans="1:4" ht="12.75" customHeight="1">
      <c r="A264" s="43" t="s">
        <v>84</v>
      </c>
      <c r="B264" s="55"/>
      <c r="C264" s="50"/>
      <c r="D264" s="56"/>
    </row>
    <row r="265" spans="1:4" ht="12.75" customHeight="1">
      <c r="A265" s="17">
        <v>3011</v>
      </c>
      <c r="B265" s="44" t="s">
        <v>85</v>
      </c>
      <c r="C265" s="50"/>
      <c r="D265" s="56">
        <f>SUM(D266:D267)</f>
        <v>135</v>
      </c>
    </row>
    <row r="266" spans="1:4" ht="12.75" customHeight="1">
      <c r="A266" s="43"/>
      <c r="B266" s="52" t="s">
        <v>19</v>
      </c>
      <c r="C266" s="53"/>
      <c r="D266" s="54">
        <v>84</v>
      </c>
    </row>
    <row r="267" spans="1:4" ht="12.75" customHeight="1">
      <c r="A267" s="43"/>
      <c r="B267" s="52" t="s">
        <v>190</v>
      </c>
      <c r="C267" s="53"/>
      <c r="D267" s="54">
        <v>51</v>
      </c>
    </row>
    <row r="268" spans="1:4" ht="12.75" customHeight="1">
      <c r="A268" s="17">
        <v>3021</v>
      </c>
      <c r="B268" s="55" t="s">
        <v>87</v>
      </c>
      <c r="C268" s="50"/>
      <c r="D268" s="56">
        <f>SUM(D269:D271)</f>
        <v>-135</v>
      </c>
    </row>
    <row r="269" spans="1:4" ht="12.75" customHeight="1">
      <c r="A269" s="17"/>
      <c r="B269" s="52" t="s">
        <v>191</v>
      </c>
      <c r="C269" s="53"/>
      <c r="D269" s="54">
        <v>-41082</v>
      </c>
    </row>
    <row r="270" spans="1:4" ht="12.75" customHeight="1">
      <c r="A270" s="17"/>
      <c r="B270" s="52" t="s">
        <v>190</v>
      </c>
      <c r="C270" s="53"/>
      <c r="D270" s="54">
        <v>-51</v>
      </c>
    </row>
    <row r="271" spans="1:4" ht="12.75" customHeight="1">
      <c r="A271" s="17"/>
      <c r="B271" s="52" t="s">
        <v>225</v>
      </c>
      <c r="C271" s="53"/>
      <c r="D271" s="54">
        <v>40998</v>
      </c>
    </row>
    <row r="272" spans="1:4" ht="12.75" customHeight="1">
      <c r="A272" s="43" t="s">
        <v>88</v>
      </c>
      <c r="B272" s="44"/>
      <c r="C272" s="50"/>
      <c r="D272" s="56">
        <f>SUM(D265+D268)</f>
        <v>0</v>
      </c>
    </row>
    <row r="273" spans="1:4" ht="12.75" customHeight="1">
      <c r="A273" s="43"/>
      <c r="B273" s="44"/>
      <c r="C273" s="50"/>
      <c r="D273" s="56"/>
    </row>
    <row r="274" spans="1:4" ht="12" customHeight="1">
      <c r="A274" s="43" t="s">
        <v>89</v>
      </c>
      <c r="B274" s="55"/>
      <c r="C274" s="51"/>
      <c r="D274" s="47"/>
    </row>
    <row r="275" spans="1:4" ht="12.75" customHeight="1">
      <c r="A275" s="48">
        <v>3030</v>
      </c>
      <c r="B275" s="44" t="s">
        <v>90</v>
      </c>
      <c r="C275" s="50"/>
      <c r="D275" s="56"/>
    </row>
    <row r="276" spans="1:4" ht="12.75" customHeight="1">
      <c r="A276" s="48"/>
      <c r="B276" s="52" t="s">
        <v>19</v>
      </c>
      <c r="C276" s="53"/>
      <c r="D276" s="54">
        <v>2457</v>
      </c>
    </row>
    <row r="277" spans="1:4" ht="12.75" customHeight="1">
      <c r="A277" s="48"/>
      <c r="B277" s="52" t="s">
        <v>188</v>
      </c>
      <c r="C277" s="53"/>
      <c r="D277" s="54">
        <v>664</v>
      </c>
    </row>
    <row r="278" spans="1:4" ht="12.75" customHeight="1">
      <c r="A278" s="48"/>
      <c r="B278" s="52" t="s">
        <v>52</v>
      </c>
      <c r="C278" s="53"/>
      <c r="D278" s="54">
        <v>9709</v>
      </c>
    </row>
    <row r="279" spans="1:4" ht="12.75" customHeight="1">
      <c r="A279" s="48"/>
      <c r="B279" s="52" t="s">
        <v>53</v>
      </c>
      <c r="C279" s="53"/>
      <c r="D279" s="54">
        <v>732</v>
      </c>
    </row>
    <row r="280" spans="1:4" ht="12.75" customHeight="1">
      <c r="A280" s="48"/>
      <c r="B280" s="52" t="s">
        <v>86</v>
      </c>
      <c r="C280" s="53"/>
      <c r="D280" s="54">
        <v>-732</v>
      </c>
    </row>
    <row r="281" spans="1:4" ht="12.75" customHeight="1">
      <c r="A281" s="43" t="s">
        <v>91</v>
      </c>
      <c r="B281" s="44"/>
      <c r="C281" s="50"/>
      <c r="D281" s="56">
        <f>SUM(D276:D280)</f>
        <v>12830</v>
      </c>
    </row>
    <row r="282" spans="1:4" ht="12.75" customHeight="1">
      <c r="A282" s="43"/>
      <c r="B282" s="44"/>
      <c r="C282" s="50"/>
      <c r="D282" s="56"/>
    </row>
    <row r="283" spans="1:4" ht="12.75" customHeight="1">
      <c r="A283" s="57" t="s">
        <v>92</v>
      </c>
      <c r="B283" s="44"/>
      <c r="C283" s="50"/>
      <c r="D283" s="47"/>
    </row>
    <row r="284" spans="1:4" ht="12.75" customHeight="1">
      <c r="A284" s="48">
        <v>3111</v>
      </c>
      <c r="B284" s="44" t="s">
        <v>152</v>
      </c>
      <c r="C284" s="50"/>
      <c r="D284" s="56">
        <f>SUM(D285:D286)</f>
        <v>0</v>
      </c>
    </row>
    <row r="285" spans="1:4" ht="12.75" customHeight="1">
      <c r="A285" s="57"/>
      <c r="B285" s="52" t="s">
        <v>52</v>
      </c>
      <c r="C285" s="53"/>
      <c r="D285" s="54">
        <v>274</v>
      </c>
    </row>
    <row r="286" spans="1:4" ht="12.75" customHeight="1">
      <c r="A286" s="57"/>
      <c r="B286" s="52" t="s">
        <v>119</v>
      </c>
      <c r="C286" s="53"/>
      <c r="D286" s="54">
        <v>-274</v>
      </c>
    </row>
    <row r="287" spans="1:4" ht="12.75">
      <c r="A287" s="48">
        <v>3141</v>
      </c>
      <c r="B287" s="44" t="s">
        <v>116</v>
      </c>
      <c r="C287" s="50"/>
      <c r="D287" s="56">
        <f>SUM(D288:D290)</f>
        <v>0</v>
      </c>
    </row>
    <row r="288" spans="1:4" ht="12.75">
      <c r="A288" s="48"/>
      <c r="B288" s="52" t="s">
        <v>52</v>
      </c>
      <c r="C288" s="53"/>
      <c r="D288" s="54">
        <v>2</v>
      </c>
    </row>
    <row r="289" spans="1:4" ht="12.75">
      <c r="A289" s="48"/>
      <c r="B289" s="52" t="s">
        <v>117</v>
      </c>
      <c r="C289" s="53"/>
      <c r="D289" s="54">
        <v>-3786</v>
      </c>
    </row>
    <row r="290" spans="1:4" ht="12.75">
      <c r="A290" s="48"/>
      <c r="B290" s="52" t="s">
        <v>94</v>
      </c>
      <c r="C290" s="53"/>
      <c r="D290" s="54">
        <v>3784</v>
      </c>
    </row>
    <row r="291" spans="1:4" ht="12.75">
      <c r="A291" s="48">
        <v>3201</v>
      </c>
      <c r="B291" s="44" t="s">
        <v>95</v>
      </c>
      <c r="C291" s="50"/>
      <c r="D291" s="56">
        <f>SUM(D292:D294)</f>
        <v>0</v>
      </c>
    </row>
    <row r="292" spans="1:4" ht="12.75">
      <c r="A292" s="48"/>
      <c r="B292" s="52" t="s">
        <v>19</v>
      </c>
      <c r="C292" s="53"/>
      <c r="D292" s="54">
        <v>-1200</v>
      </c>
    </row>
    <row r="293" spans="1:4" ht="12.75">
      <c r="A293" s="48"/>
      <c r="B293" s="52" t="s">
        <v>51</v>
      </c>
      <c r="C293" s="53"/>
      <c r="D293" s="54">
        <v>346</v>
      </c>
    </row>
    <row r="294" spans="1:4" ht="12.75">
      <c r="A294" s="48"/>
      <c r="B294" s="52" t="s">
        <v>52</v>
      </c>
      <c r="C294" s="53"/>
      <c r="D294" s="54">
        <v>854</v>
      </c>
    </row>
    <row r="295" spans="1:4" ht="12.75">
      <c r="A295" s="48">
        <v>3202</v>
      </c>
      <c r="B295" s="44" t="s">
        <v>197</v>
      </c>
      <c r="C295" s="50"/>
      <c r="D295" s="56">
        <f>SUM(D296:D298)</f>
        <v>0</v>
      </c>
    </row>
    <row r="296" spans="1:4" ht="12.75">
      <c r="A296" s="48"/>
      <c r="B296" s="52" t="s">
        <v>19</v>
      </c>
      <c r="C296" s="53"/>
      <c r="D296" s="54">
        <v>-1500</v>
      </c>
    </row>
    <row r="297" spans="1:4" ht="12.75">
      <c r="A297" s="48"/>
      <c r="B297" s="52" t="s">
        <v>51</v>
      </c>
      <c r="C297" s="53"/>
      <c r="D297" s="54">
        <v>-500</v>
      </c>
    </row>
    <row r="298" spans="1:4" ht="12.75">
      <c r="A298" s="48"/>
      <c r="B298" s="52" t="s">
        <v>52</v>
      </c>
      <c r="C298" s="53"/>
      <c r="D298" s="54">
        <v>2000</v>
      </c>
    </row>
    <row r="299" spans="1:4" ht="12.75">
      <c r="A299" s="48">
        <v>3203</v>
      </c>
      <c r="B299" s="44" t="s">
        <v>153</v>
      </c>
      <c r="C299" s="50"/>
      <c r="D299" s="56">
        <f>SUM(D300:D301)</f>
        <v>0</v>
      </c>
    </row>
    <row r="300" spans="1:4" ht="12.75">
      <c r="A300" s="48"/>
      <c r="B300" s="52" t="s">
        <v>52</v>
      </c>
      <c r="C300" s="53"/>
      <c r="D300" s="54">
        <v>-9500</v>
      </c>
    </row>
    <row r="301" spans="1:4" ht="12.75">
      <c r="A301" s="48"/>
      <c r="B301" s="52" t="s">
        <v>117</v>
      </c>
      <c r="C301" s="53"/>
      <c r="D301" s="54">
        <v>9500</v>
      </c>
    </row>
    <row r="302" spans="1:4" ht="12.75">
      <c r="A302" s="48">
        <v>3205</v>
      </c>
      <c r="B302" s="55" t="s">
        <v>96</v>
      </c>
      <c r="C302" s="50"/>
      <c r="D302" s="56">
        <f>SUM(D303:D305)</f>
        <v>0</v>
      </c>
    </row>
    <row r="303" spans="1:4" ht="12.75">
      <c r="A303" s="48"/>
      <c r="B303" s="52" t="s">
        <v>19</v>
      </c>
      <c r="C303" s="53"/>
      <c r="D303" s="54">
        <v>345</v>
      </c>
    </row>
    <row r="304" spans="1:4" ht="12.75">
      <c r="A304" s="48"/>
      <c r="B304" s="52" t="s">
        <v>51</v>
      </c>
      <c r="C304" s="53"/>
      <c r="D304" s="54">
        <v>72</v>
      </c>
    </row>
    <row r="305" spans="1:4" ht="12.75">
      <c r="A305" s="48"/>
      <c r="B305" s="52" t="s">
        <v>52</v>
      </c>
      <c r="C305" s="53"/>
      <c r="D305" s="54">
        <v>-417</v>
      </c>
    </row>
    <row r="306" spans="1:4" ht="12.75">
      <c r="A306" s="48">
        <v>3207</v>
      </c>
      <c r="B306" s="44" t="s">
        <v>154</v>
      </c>
      <c r="C306" s="50"/>
      <c r="D306" s="56">
        <f>SUM(D307:D307)</f>
        <v>270</v>
      </c>
    </row>
    <row r="307" spans="1:4" ht="12.75">
      <c r="A307" s="48"/>
      <c r="B307" s="52" t="s">
        <v>52</v>
      </c>
      <c r="C307" s="53"/>
      <c r="D307" s="54">
        <v>270</v>
      </c>
    </row>
    <row r="308" spans="1:4" ht="12.75">
      <c r="A308" s="48">
        <v>3209</v>
      </c>
      <c r="B308" s="44" t="s">
        <v>118</v>
      </c>
      <c r="C308" s="50"/>
      <c r="D308" s="56">
        <f>SUM(D309:D311)</f>
        <v>0</v>
      </c>
    </row>
    <row r="309" spans="1:4" ht="12.75">
      <c r="A309" s="48"/>
      <c r="B309" s="52" t="s">
        <v>51</v>
      </c>
      <c r="C309" s="53"/>
      <c r="D309" s="54">
        <v>48</v>
      </c>
    </row>
    <row r="310" spans="1:4" ht="12.75">
      <c r="A310" s="48"/>
      <c r="B310" s="52" t="s">
        <v>52</v>
      </c>
      <c r="C310" s="53"/>
      <c r="D310" s="54">
        <v>-348</v>
      </c>
    </row>
    <row r="311" spans="1:4" ht="12.75">
      <c r="A311" s="48"/>
      <c r="B311" s="52" t="s">
        <v>119</v>
      </c>
      <c r="C311" s="53"/>
      <c r="D311" s="54">
        <v>300</v>
      </c>
    </row>
    <row r="312" spans="1:4" ht="12.75">
      <c r="A312" s="48">
        <v>3214</v>
      </c>
      <c r="B312" s="44" t="s">
        <v>120</v>
      </c>
      <c r="C312" s="50"/>
      <c r="D312" s="56">
        <f>SUM(D313:D314)</f>
        <v>0</v>
      </c>
    </row>
    <row r="313" spans="1:4" ht="12.75">
      <c r="A313" s="48"/>
      <c r="B313" s="52" t="s">
        <v>53</v>
      </c>
      <c r="C313" s="53"/>
      <c r="D313" s="54">
        <v>89672</v>
      </c>
    </row>
    <row r="314" spans="1:4" ht="12.75">
      <c r="A314" s="48"/>
      <c r="B314" s="52" t="s">
        <v>86</v>
      </c>
      <c r="C314" s="53"/>
      <c r="D314" s="54">
        <v>-89672</v>
      </c>
    </row>
    <row r="315" spans="1:4" ht="12.75">
      <c r="A315" s="48">
        <v>3216</v>
      </c>
      <c r="B315" s="44" t="s">
        <v>155</v>
      </c>
      <c r="C315" s="50"/>
      <c r="D315" s="56">
        <f>SUM(D316:D317)</f>
        <v>0</v>
      </c>
    </row>
    <row r="316" spans="1:4" ht="12.75">
      <c r="A316" s="48"/>
      <c r="B316" s="52" t="s">
        <v>52</v>
      </c>
      <c r="C316" s="53"/>
      <c r="D316" s="54">
        <v>-1130</v>
      </c>
    </row>
    <row r="317" spans="1:4" ht="12.75">
      <c r="A317" s="48"/>
      <c r="B317" s="52" t="s">
        <v>86</v>
      </c>
      <c r="C317" s="53"/>
      <c r="D317" s="54">
        <v>1130</v>
      </c>
    </row>
    <row r="318" spans="1:4" ht="12.75">
      <c r="A318" s="48">
        <v>3222</v>
      </c>
      <c r="B318" s="55" t="s">
        <v>115</v>
      </c>
      <c r="C318" s="50"/>
      <c r="D318" s="56">
        <f>SUM(D319:D322)</f>
        <v>19490</v>
      </c>
    </row>
    <row r="319" spans="1:4" ht="12.75">
      <c r="A319" s="48"/>
      <c r="B319" s="52" t="s">
        <v>19</v>
      </c>
      <c r="C319" s="53"/>
      <c r="D319" s="54">
        <v>644</v>
      </c>
    </row>
    <row r="320" spans="1:4" ht="12.75">
      <c r="A320" s="48"/>
      <c r="B320" s="52" t="s">
        <v>51</v>
      </c>
      <c r="C320" s="53"/>
      <c r="D320" s="54">
        <v>156</v>
      </c>
    </row>
    <row r="321" spans="1:4" ht="12.75">
      <c r="A321" s="48"/>
      <c r="B321" s="52" t="s">
        <v>52</v>
      </c>
      <c r="C321" s="53"/>
      <c r="D321" s="54">
        <v>11704</v>
      </c>
    </row>
    <row r="322" spans="1:4" ht="12.75">
      <c r="A322" s="48"/>
      <c r="B322" s="52" t="s">
        <v>86</v>
      </c>
      <c r="C322" s="53"/>
      <c r="D322" s="54">
        <v>6986</v>
      </c>
    </row>
    <row r="323" spans="1:4" ht="12.75">
      <c r="A323" s="48">
        <v>3303</v>
      </c>
      <c r="B323" s="44" t="s">
        <v>121</v>
      </c>
      <c r="C323" s="50"/>
      <c r="D323" s="56">
        <f>SUM(D324:D325)</f>
        <v>3993</v>
      </c>
    </row>
    <row r="324" spans="1:4" ht="12.75">
      <c r="A324" s="48"/>
      <c r="B324" s="52" t="s">
        <v>52</v>
      </c>
      <c r="C324" s="53"/>
      <c r="D324" s="54">
        <v>236</v>
      </c>
    </row>
    <row r="325" spans="1:4" ht="12.75">
      <c r="A325" s="48"/>
      <c r="B325" s="52" t="s">
        <v>94</v>
      </c>
      <c r="C325" s="53"/>
      <c r="D325" s="54">
        <v>3757</v>
      </c>
    </row>
    <row r="326" spans="1:4" ht="12.75">
      <c r="A326" s="48">
        <v>3304</v>
      </c>
      <c r="B326" s="44" t="s">
        <v>229</v>
      </c>
      <c r="C326" s="50"/>
      <c r="D326" s="56">
        <f>SUM(D327)</f>
        <v>65</v>
      </c>
    </row>
    <row r="327" spans="1:4" ht="12.75">
      <c r="A327" s="48"/>
      <c r="B327" s="52" t="s">
        <v>94</v>
      </c>
      <c r="C327" s="53"/>
      <c r="D327" s="54">
        <v>65</v>
      </c>
    </row>
    <row r="328" spans="1:4" ht="12.75">
      <c r="A328" s="48">
        <v>3308</v>
      </c>
      <c r="B328" s="44" t="s">
        <v>230</v>
      </c>
      <c r="C328" s="50"/>
      <c r="D328" s="56">
        <f>SUM(D329:D330)</f>
        <v>1998</v>
      </c>
    </row>
    <row r="329" spans="1:4" ht="12.75">
      <c r="A329" s="48"/>
      <c r="B329" s="52" t="s">
        <v>52</v>
      </c>
      <c r="C329" s="53"/>
      <c r="D329" s="54">
        <v>156</v>
      </c>
    </row>
    <row r="330" spans="1:4" ht="12.75">
      <c r="A330" s="48"/>
      <c r="B330" s="52" t="s">
        <v>94</v>
      </c>
      <c r="C330" s="53"/>
      <c r="D330" s="54">
        <v>1842</v>
      </c>
    </row>
    <row r="331" spans="1:4" ht="12.75">
      <c r="A331" s="48">
        <v>3314</v>
      </c>
      <c r="B331" s="44" t="s">
        <v>231</v>
      </c>
      <c r="C331" s="50"/>
      <c r="D331" s="56">
        <f>SUM(D332:D333)</f>
        <v>0</v>
      </c>
    </row>
    <row r="332" spans="1:4" ht="12.75">
      <c r="A332" s="48"/>
      <c r="B332" s="52" t="s">
        <v>52</v>
      </c>
      <c r="C332" s="53"/>
      <c r="D332" s="54">
        <v>86</v>
      </c>
    </row>
    <row r="333" spans="1:4" ht="12.75">
      <c r="A333" s="48"/>
      <c r="B333" s="52" t="s">
        <v>94</v>
      </c>
      <c r="C333" s="53"/>
      <c r="D333" s="54">
        <v>-86</v>
      </c>
    </row>
    <row r="334" spans="1:4" ht="12.75">
      <c r="A334" s="48">
        <v>3341</v>
      </c>
      <c r="B334" s="44" t="s">
        <v>199</v>
      </c>
      <c r="C334" s="50"/>
      <c r="D334" s="56">
        <f>SUM(D335)</f>
        <v>14</v>
      </c>
    </row>
    <row r="335" spans="1:4" ht="12.75">
      <c r="A335" s="48"/>
      <c r="B335" s="52" t="s">
        <v>52</v>
      </c>
      <c r="C335" s="53"/>
      <c r="D335" s="54">
        <v>14</v>
      </c>
    </row>
    <row r="336" spans="1:4" ht="12.75">
      <c r="A336" s="48">
        <v>3346</v>
      </c>
      <c r="B336" s="44" t="s">
        <v>200</v>
      </c>
      <c r="C336" s="50"/>
      <c r="D336" s="56">
        <f>SUM(D337)</f>
        <v>12</v>
      </c>
    </row>
    <row r="337" spans="1:4" ht="12.75">
      <c r="A337" s="48"/>
      <c r="B337" s="52" t="s">
        <v>52</v>
      </c>
      <c r="C337" s="53"/>
      <c r="D337" s="54">
        <v>12</v>
      </c>
    </row>
    <row r="338" spans="1:4" ht="12.75">
      <c r="A338" s="48">
        <v>3359</v>
      </c>
      <c r="B338" s="44" t="s">
        <v>232</v>
      </c>
      <c r="C338" s="50"/>
      <c r="D338" s="56">
        <f>SUM(D339:D341)</f>
        <v>0</v>
      </c>
    </row>
    <row r="339" spans="1:4" ht="12.75">
      <c r="A339" s="48"/>
      <c r="B339" s="52" t="s">
        <v>19</v>
      </c>
      <c r="C339" s="53"/>
      <c r="D339" s="54">
        <v>105</v>
      </c>
    </row>
    <row r="340" spans="1:4" ht="12.75">
      <c r="A340" s="48"/>
      <c r="B340" s="52" t="s">
        <v>52</v>
      </c>
      <c r="C340" s="53"/>
      <c r="D340" s="54">
        <v>38</v>
      </c>
    </row>
    <row r="341" spans="1:4" ht="12.75">
      <c r="A341" s="48"/>
      <c r="B341" s="52" t="s">
        <v>86</v>
      </c>
      <c r="C341" s="53"/>
      <c r="D341" s="54">
        <v>-143</v>
      </c>
    </row>
    <row r="342" spans="1:4" ht="12.75">
      <c r="A342" s="48">
        <v>3413</v>
      </c>
      <c r="B342" s="44" t="s">
        <v>97</v>
      </c>
      <c r="C342" s="50"/>
      <c r="D342" s="56">
        <f>SUM(D343:D345)</f>
        <v>0</v>
      </c>
    </row>
    <row r="343" spans="1:4" ht="12.75">
      <c r="A343" s="48"/>
      <c r="B343" s="52" t="s">
        <v>19</v>
      </c>
      <c r="C343" s="53"/>
      <c r="D343" s="54">
        <v>45</v>
      </c>
    </row>
    <row r="344" spans="1:4" ht="12.75">
      <c r="A344" s="48"/>
      <c r="B344" s="52" t="s">
        <v>93</v>
      </c>
      <c r="C344" s="53"/>
      <c r="D344" s="54">
        <v>160</v>
      </c>
    </row>
    <row r="345" spans="1:4" ht="12.75">
      <c r="A345" s="48"/>
      <c r="B345" s="52" t="s">
        <v>52</v>
      </c>
      <c r="C345" s="53"/>
      <c r="D345" s="54">
        <v>-205</v>
      </c>
    </row>
    <row r="346" spans="1:4" ht="12.75">
      <c r="A346" s="48">
        <v>3422</v>
      </c>
      <c r="B346" s="44" t="s">
        <v>98</v>
      </c>
      <c r="C346" s="50"/>
      <c r="D346" s="56">
        <f>SUM(D347:D349)</f>
        <v>0</v>
      </c>
    </row>
    <row r="347" spans="1:4" ht="12.75">
      <c r="A347" s="48"/>
      <c r="B347" s="52" t="s">
        <v>19</v>
      </c>
      <c r="C347" s="53"/>
      <c r="D347" s="54">
        <v>913</v>
      </c>
    </row>
    <row r="348" spans="1:4" ht="12.75">
      <c r="A348" s="48"/>
      <c r="B348" s="52" t="s">
        <v>51</v>
      </c>
      <c r="C348" s="53"/>
      <c r="D348" s="54">
        <v>839</v>
      </c>
    </row>
    <row r="349" spans="1:4" ht="12.75">
      <c r="A349" s="48"/>
      <c r="B349" s="52" t="s">
        <v>52</v>
      </c>
      <c r="C349" s="53"/>
      <c r="D349" s="54">
        <v>-1752</v>
      </c>
    </row>
    <row r="350" spans="1:4" ht="12.75">
      <c r="A350" s="48">
        <v>3423</v>
      </c>
      <c r="B350" s="44" t="s">
        <v>99</v>
      </c>
      <c r="C350" s="50"/>
      <c r="D350" s="56">
        <f>SUM(D351:D352)</f>
        <v>0</v>
      </c>
    </row>
    <row r="351" spans="1:4" ht="12.75">
      <c r="A351" s="48"/>
      <c r="B351" s="52" t="s">
        <v>19</v>
      </c>
      <c r="C351" s="53"/>
      <c r="D351" s="54">
        <v>172</v>
      </c>
    </row>
    <row r="352" spans="1:4" ht="12.75">
      <c r="A352" s="48"/>
      <c r="B352" s="52" t="s">
        <v>52</v>
      </c>
      <c r="C352" s="53"/>
      <c r="D352" s="54">
        <v>-172</v>
      </c>
    </row>
    <row r="353" spans="1:4" ht="12.75">
      <c r="A353" s="48"/>
      <c r="B353" s="52"/>
      <c r="C353" s="53"/>
      <c r="D353" s="54"/>
    </row>
    <row r="354" spans="1:4" ht="12.75">
      <c r="A354" s="48">
        <v>3426</v>
      </c>
      <c r="B354" s="44" t="s">
        <v>48</v>
      </c>
      <c r="C354" s="50"/>
      <c r="D354" s="56">
        <f>SUM(D355:D357)</f>
        <v>0</v>
      </c>
    </row>
    <row r="355" spans="1:4" ht="12.75">
      <c r="A355" s="48"/>
      <c r="B355" s="52" t="s">
        <v>19</v>
      </c>
      <c r="C355" s="50"/>
      <c r="D355" s="54">
        <v>569</v>
      </c>
    </row>
    <row r="356" spans="1:4" ht="12.75">
      <c r="A356" s="48"/>
      <c r="B356" s="52" t="s">
        <v>51</v>
      </c>
      <c r="C356" s="50"/>
      <c r="D356" s="54">
        <v>138</v>
      </c>
    </row>
    <row r="357" spans="1:4" ht="12.75">
      <c r="A357" s="48"/>
      <c r="B357" s="52" t="s">
        <v>52</v>
      </c>
      <c r="C357" s="50"/>
      <c r="D357" s="54">
        <v>-707</v>
      </c>
    </row>
    <row r="358" spans="1:4" ht="12.75">
      <c r="A358" s="48">
        <v>3427</v>
      </c>
      <c r="B358" s="44" t="s">
        <v>198</v>
      </c>
      <c r="C358" s="50"/>
      <c r="D358" s="56">
        <f>SUM(D359:D361)</f>
        <v>0</v>
      </c>
    </row>
    <row r="359" spans="1:4" ht="12.75">
      <c r="A359" s="48"/>
      <c r="B359" s="52" t="s">
        <v>19</v>
      </c>
      <c r="C359" s="53"/>
      <c r="D359" s="54">
        <v>762</v>
      </c>
    </row>
    <row r="360" spans="1:4" ht="12.75">
      <c r="A360" s="48"/>
      <c r="B360" s="52" t="s">
        <v>51</v>
      </c>
      <c r="C360" s="53"/>
      <c r="D360" s="54">
        <v>180</v>
      </c>
    </row>
    <row r="361" spans="1:4" ht="12.75">
      <c r="A361" s="48"/>
      <c r="B361" s="52" t="s">
        <v>52</v>
      </c>
      <c r="C361" s="53"/>
      <c r="D361" s="54">
        <v>-942</v>
      </c>
    </row>
    <row r="362" spans="1:4" ht="12.75">
      <c r="A362" s="57" t="s">
        <v>92</v>
      </c>
      <c r="B362" s="44"/>
      <c r="C362" s="50"/>
      <c r="D362" s="56">
        <f>SUM(D358+D354+D350+D346+D342+D336+D334+D323+D318+D315+D312+D308+D306+D302+D299+D295+D291+D287+D284+D338+D331+D328+D326)</f>
        <v>25842</v>
      </c>
    </row>
    <row r="363" spans="1:4" ht="12.75">
      <c r="A363" s="57"/>
      <c r="B363" s="55"/>
      <c r="C363" s="50"/>
      <c r="D363" s="56"/>
    </row>
    <row r="364" spans="1:4" ht="12.75">
      <c r="A364" s="57" t="s">
        <v>100</v>
      </c>
      <c r="B364" s="55"/>
      <c r="C364" s="50"/>
      <c r="D364" s="56"/>
    </row>
    <row r="365" spans="1:4" ht="12.75">
      <c r="A365" s="48">
        <v>3911</v>
      </c>
      <c r="B365" s="44" t="s">
        <v>233</v>
      </c>
      <c r="C365" s="50"/>
      <c r="D365" s="56">
        <f>SUM(D366:D367)</f>
        <v>0</v>
      </c>
    </row>
    <row r="366" spans="1:4" ht="12.75">
      <c r="A366" s="57"/>
      <c r="B366" s="52" t="s">
        <v>93</v>
      </c>
      <c r="C366" s="50"/>
      <c r="D366" s="54">
        <v>-13772</v>
      </c>
    </row>
    <row r="367" spans="1:4" ht="12.75">
      <c r="A367" s="57"/>
      <c r="B367" s="52" t="s">
        <v>119</v>
      </c>
      <c r="C367" s="50"/>
      <c r="D367" s="54">
        <v>13772</v>
      </c>
    </row>
    <row r="368" spans="1:4" ht="12.75">
      <c r="A368" s="48">
        <v>3961</v>
      </c>
      <c r="B368" s="44" t="s">
        <v>149</v>
      </c>
      <c r="C368" s="50"/>
      <c r="D368" s="47">
        <v>-18900</v>
      </c>
    </row>
    <row r="369" spans="1:4" ht="12.75">
      <c r="A369" s="57" t="s">
        <v>100</v>
      </c>
      <c r="B369" s="44"/>
      <c r="C369" s="50"/>
      <c r="D369" s="56">
        <f>SUM(D368)</f>
        <v>-18900</v>
      </c>
    </row>
    <row r="370" spans="1:4" ht="12.75">
      <c r="A370" s="48"/>
      <c r="B370" s="44"/>
      <c r="C370" s="50"/>
      <c r="D370" s="47"/>
    </row>
    <row r="371" spans="1:4" ht="12.75">
      <c r="A371" s="57" t="s">
        <v>49</v>
      </c>
      <c r="B371" s="55"/>
      <c r="C371" s="50"/>
      <c r="D371" s="47"/>
    </row>
    <row r="372" spans="1:4" ht="12.75">
      <c r="A372" s="48">
        <v>4014</v>
      </c>
      <c r="B372" s="44" t="s">
        <v>234</v>
      </c>
      <c r="C372" s="50"/>
      <c r="D372" s="47">
        <f>SUM(D373:D374)</f>
        <v>0</v>
      </c>
    </row>
    <row r="373" spans="1:4" ht="12.75">
      <c r="A373" s="57"/>
      <c r="B373" s="52" t="s">
        <v>52</v>
      </c>
      <c r="C373" s="50"/>
      <c r="D373" s="54">
        <v>3999</v>
      </c>
    </row>
    <row r="374" spans="1:4" ht="12.75">
      <c r="A374" s="57"/>
      <c r="B374" s="52" t="s">
        <v>53</v>
      </c>
      <c r="C374" s="50"/>
      <c r="D374" s="54">
        <v>-3999</v>
      </c>
    </row>
    <row r="375" spans="1:4" ht="12.75">
      <c r="A375" s="48">
        <v>4118</v>
      </c>
      <c r="B375" s="44" t="s">
        <v>142</v>
      </c>
      <c r="C375" s="50"/>
      <c r="D375" s="47">
        <v>-70000</v>
      </c>
    </row>
    <row r="376" spans="1:4" ht="12.75">
      <c r="A376" s="48">
        <v>4119</v>
      </c>
      <c r="B376" s="44" t="s">
        <v>144</v>
      </c>
      <c r="C376" s="50"/>
      <c r="D376" s="47">
        <v>-100000</v>
      </c>
    </row>
    <row r="377" spans="1:4" ht="12.75">
      <c r="A377" s="48">
        <v>4120</v>
      </c>
      <c r="B377" s="44" t="s">
        <v>143</v>
      </c>
      <c r="C377" s="50"/>
      <c r="D377" s="47">
        <v>-110000</v>
      </c>
    </row>
    <row r="378" spans="1:4" ht="12.75">
      <c r="A378" s="48">
        <v>4121</v>
      </c>
      <c r="B378" s="44" t="s">
        <v>101</v>
      </c>
      <c r="C378" s="50"/>
      <c r="D378" s="56">
        <f>SUM(D379:D380)</f>
        <v>0</v>
      </c>
    </row>
    <row r="379" spans="1:4" ht="12.75">
      <c r="A379" s="48"/>
      <c r="B379" s="52" t="s">
        <v>52</v>
      </c>
      <c r="C379" s="53"/>
      <c r="D379" s="54">
        <v>127</v>
      </c>
    </row>
    <row r="380" spans="1:4" ht="12.75">
      <c r="A380" s="48"/>
      <c r="B380" s="52" t="s">
        <v>53</v>
      </c>
      <c r="C380" s="53"/>
      <c r="D380" s="54">
        <v>-127</v>
      </c>
    </row>
    <row r="381" spans="1:4" ht="12.75">
      <c r="A381" s="48">
        <v>4122</v>
      </c>
      <c r="B381" s="44" t="s">
        <v>102</v>
      </c>
      <c r="C381" s="50"/>
      <c r="D381" s="56">
        <f>SUM(D382:D383)</f>
        <v>0</v>
      </c>
    </row>
    <row r="382" spans="1:4" ht="12.75">
      <c r="A382" s="57"/>
      <c r="B382" s="52" t="s">
        <v>52</v>
      </c>
      <c r="C382" s="53"/>
      <c r="D382" s="54">
        <v>2386</v>
      </c>
    </row>
    <row r="383" spans="1:4" ht="12.75">
      <c r="A383" s="57"/>
      <c r="B383" s="52" t="s">
        <v>53</v>
      </c>
      <c r="C383" s="53"/>
      <c r="D383" s="54">
        <v>-2386</v>
      </c>
    </row>
    <row r="384" spans="1:4" ht="12.75">
      <c r="A384" s="48">
        <v>4123</v>
      </c>
      <c r="B384" s="55" t="s">
        <v>123</v>
      </c>
      <c r="C384" s="50"/>
      <c r="D384" s="56">
        <f>SUM(D385:D388)</f>
        <v>0</v>
      </c>
    </row>
    <row r="385" spans="1:4" ht="12.75">
      <c r="A385" s="57"/>
      <c r="B385" s="52" t="s">
        <v>19</v>
      </c>
      <c r="C385" s="53"/>
      <c r="D385" s="54">
        <v>4154</v>
      </c>
    </row>
    <row r="386" spans="1:4" ht="12.75">
      <c r="A386" s="57"/>
      <c r="B386" s="52" t="s">
        <v>51</v>
      </c>
      <c r="C386" s="53"/>
      <c r="D386" s="54">
        <v>1056</v>
      </c>
    </row>
    <row r="387" spans="1:4" ht="12.75">
      <c r="A387" s="57"/>
      <c r="B387" s="52" t="s">
        <v>52</v>
      </c>
      <c r="C387" s="53"/>
      <c r="D387" s="54">
        <v>952</v>
      </c>
    </row>
    <row r="388" spans="1:4" ht="12.75">
      <c r="A388" s="57"/>
      <c r="B388" s="52" t="s">
        <v>53</v>
      </c>
      <c r="C388" s="53"/>
      <c r="D388" s="54">
        <v>-6162</v>
      </c>
    </row>
    <row r="389" spans="1:4" ht="12.75">
      <c r="A389" s="48">
        <v>4131</v>
      </c>
      <c r="B389" s="44" t="s">
        <v>235</v>
      </c>
      <c r="C389" s="53"/>
      <c r="D389" s="56">
        <f>SUM(D390:D391)</f>
        <v>0</v>
      </c>
    </row>
    <row r="390" spans="1:4" ht="12.75">
      <c r="A390" s="57"/>
      <c r="B390" s="52" t="s">
        <v>52</v>
      </c>
      <c r="C390" s="53"/>
      <c r="D390" s="54">
        <v>1189</v>
      </c>
    </row>
    <row r="391" spans="1:4" ht="12.75">
      <c r="A391" s="57"/>
      <c r="B391" s="52" t="s">
        <v>53</v>
      </c>
      <c r="C391" s="53"/>
      <c r="D391" s="54">
        <v>-1189</v>
      </c>
    </row>
    <row r="392" spans="1:4" ht="12.75">
      <c r="A392" s="48">
        <v>4132</v>
      </c>
      <c r="B392" s="44" t="s">
        <v>145</v>
      </c>
      <c r="C392" s="50"/>
      <c r="D392" s="56">
        <f>SUM(D393:D394)</f>
        <v>0</v>
      </c>
    </row>
    <row r="393" spans="1:4" ht="12.75">
      <c r="A393" s="48"/>
      <c r="B393" s="52" t="s">
        <v>146</v>
      </c>
      <c r="C393" s="53"/>
      <c r="D393" s="54">
        <v>-1244</v>
      </c>
    </row>
    <row r="394" spans="1:4" ht="12.75">
      <c r="A394" s="57"/>
      <c r="B394" s="52" t="s">
        <v>147</v>
      </c>
      <c r="C394" s="53"/>
      <c r="D394" s="54">
        <v>1244</v>
      </c>
    </row>
    <row r="395" spans="1:4" ht="12.75">
      <c r="A395" s="48">
        <v>4134</v>
      </c>
      <c r="B395" s="44" t="s">
        <v>239</v>
      </c>
      <c r="C395" s="53"/>
      <c r="D395" s="47">
        <v>38604</v>
      </c>
    </row>
    <row r="396" spans="1:4" ht="12.75">
      <c r="A396" s="48">
        <v>4137</v>
      </c>
      <c r="B396" s="44" t="s">
        <v>103</v>
      </c>
      <c r="C396" s="50"/>
      <c r="D396" s="56">
        <f>SUM(D397:D399)</f>
        <v>-8632</v>
      </c>
    </row>
    <row r="397" spans="1:4" ht="12.75">
      <c r="A397" s="48"/>
      <c r="B397" s="55" t="s">
        <v>52</v>
      </c>
      <c r="C397" s="50"/>
      <c r="D397" s="47">
        <v>857</v>
      </c>
    </row>
    <row r="398" spans="1:4" ht="12.75">
      <c r="A398" s="48"/>
      <c r="B398" s="44" t="s">
        <v>93</v>
      </c>
      <c r="C398" s="50"/>
      <c r="D398" s="47">
        <v>7026</v>
      </c>
    </row>
    <row r="399" spans="1:4" ht="12.75">
      <c r="A399" s="57"/>
      <c r="B399" s="44" t="s">
        <v>53</v>
      </c>
      <c r="C399" s="50"/>
      <c r="D399" s="47">
        <v>-16515</v>
      </c>
    </row>
    <row r="400" spans="1:4" ht="12.75">
      <c r="A400" s="48">
        <v>4211</v>
      </c>
      <c r="B400" s="44" t="s">
        <v>217</v>
      </c>
      <c r="C400" s="50"/>
      <c r="D400" s="47">
        <v>4494</v>
      </c>
    </row>
    <row r="401" spans="1:4" ht="12.75">
      <c r="A401" s="48">
        <v>4221</v>
      </c>
      <c r="B401" s="44" t="s">
        <v>220</v>
      </c>
      <c r="C401" s="50"/>
      <c r="D401" s="47">
        <v>5222</v>
      </c>
    </row>
    <row r="402" spans="1:4" ht="12.75">
      <c r="A402" s="48">
        <v>4223</v>
      </c>
      <c r="B402" s="44" t="s">
        <v>205</v>
      </c>
      <c r="C402" s="50"/>
      <c r="D402" s="47">
        <v>4234</v>
      </c>
    </row>
    <row r="403" spans="1:4" ht="12.75">
      <c r="A403" s="48">
        <v>4225</v>
      </c>
      <c r="B403" s="44" t="s">
        <v>206</v>
      </c>
      <c r="C403" s="50"/>
      <c r="D403" s="47">
        <v>11118</v>
      </c>
    </row>
    <row r="404" spans="1:4" ht="12.75">
      <c r="A404" s="48">
        <v>4213</v>
      </c>
      <c r="B404" s="44" t="s">
        <v>212</v>
      </c>
      <c r="C404" s="50"/>
      <c r="D404" s="47">
        <v>3257</v>
      </c>
    </row>
    <row r="405" spans="1:4" ht="12.75">
      <c r="A405" s="48">
        <v>4215</v>
      </c>
      <c r="B405" s="44" t="s">
        <v>207</v>
      </c>
      <c r="C405" s="50"/>
      <c r="D405" s="47">
        <v>1121</v>
      </c>
    </row>
    <row r="406" spans="1:4" ht="12.75">
      <c r="A406" s="48">
        <v>4217</v>
      </c>
      <c r="B406" s="44" t="s">
        <v>215</v>
      </c>
      <c r="C406" s="50"/>
      <c r="D406" s="47">
        <v>2441</v>
      </c>
    </row>
    <row r="407" spans="1:4" ht="12.75">
      <c r="A407" s="48">
        <v>4219</v>
      </c>
      <c r="B407" s="44" t="s">
        <v>211</v>
      </c>
      <c r="C407" s="50"/>
      <c r="D407" s="47">
        <v>8867</v>
      </c>
    </row>
    <row r="408" spans="1:4" ht="12.75">
      <c r="A408" s="48">
        <v>4227</v>
      </c>
      <c r="B408" s="44" t="s">
        <v>208</v>
      </c>
      <c r="C408" s="50"/>
      <c r="D408" s="47">
        <v>10028</v>
      </c>
    </row>
    <row r="409" spans="1:4" ht="12.75">
      <c r="A409" s="48">
        <v>4235</v>
      </c>
      <c r="B409" s="44" t="s">
        <v>218</v>
      </c>
      <c r="C409" s="50"/>
      <c r="D409" s="47">
        <v>2613</v>
      </c>
    </row>
    <row r="410" spans="1:4" ht="12.75">
      <c r="A410" s="48">
        <v>4237</v>
      </c>
      <c r="B410" s="44" t="s">
        <v>214</v>
      </c>
      <c r="C410" s="50"/>
      <c r="D410" s="47">
        <v>5236</v>
      </c>
    </row>
    <row r="411" spans="1:4" ht="12.75">
      <c r="A411" s="48">
        <v>4239</v>
      </c>
      <c r="B411" s="44" t="s">
        <v>213</v>
      </c>
      <c r="C411" s="50"/>
      <c r="D411" s="47">
        <v>8452</v>
      </c>
    </row>
    <row r="412" spans="1:4" ht="12.75">
      <c r="A412" s="48">
        <v>4243</v>
      </c>
      <c r="B412" s="44" t="s">
        <v>210</v>
      </c>
      <c r="C412" s="50"/>
      <c r="D412" s="47">
        <v>20578</v>
      </c>
    </row>
    <row r="413" spans="1:4" ht="12.75">
      <c r="A413" s="48">
        <v>4251</v>
      </c>
      <c r="B413" s="55" t="s">
        <v>221</v>
      </c>
      <c r="C413" s="50"/>
      <c r="D413" s="47">
        <v>13001</v>
      </c>
    </row>
    <row r="414" spans="1:4" ht="12.75">
      <c r="A414" s="48">
        <v>4253</v>
      </c>
      <c r="B414" s="44" t="s">
        <v>209</v>
      </c>
      <c r="C414" s="50"/>
      <c r="D414" s="47">
        <v>14727</v>
      </c>
    </row>
    <row r="415" spans="1:4" ht="12.75">
      <c r="A415" s="48">
        <v>4255</v>
      </c>
      <c r="B415" s="44" t="s">
        <v>148</v>
      </c>
      <c r="C415" s="50"/>
      <c r="D415" s="47">
        <v>10217</v>
      </c>
    </row>
    <row r="416" spans="1:4" ht="12.75">
      <c r="A416" s="48">
        <v>4257</v>
      </c>
      <c r="B416" s="44" t="s">
        <v>219</v>
      </c>
      <c r="C416" s="50"/>
      <c r="D416" s="47">
        <v>4533</v>
      </c>
    </row>
    <row r="417" spans="1:4" ht="12.75">
      <c r="A417" s="48">
        <v>4261</v>
      </c>
      <c r="B417" s="44" t="s">
        <v>216</v>
      </c>
      <c r="C417" s="50"/>
      <c r="D417" s="47">
        <v>13499</v>
      </c>
    </row>
    <row r="418" spans="1:4" ht="12.75">
      <c r="A418" s="48">
        <v>4265</v>
      </c>
      <c r="B418" s="44" t="s">
        <v>204</v>
      </c>
      <c r="C418" s="50"/>
      <c r="D418" s="47">
        <v>-155460</v>
      </c>
    </row>
    <row r="419" spans="1:4" ht="12.75">
      <c r="A419" s="48">
        <v>4321</v>
      </c>
      <c r="B419" s="44" t="s">
        <v>224</v>
      </c>
      <c r="C419" s="50"/>
      <c r="D419" s="47">
        <v>468</v>
      </c>
    </row>
    <row r="420" spans="1:4" ht="12.75">
      <c r="A420" s="48">
        <v>4322</v>
      </c>
      <c r="B420" s="44" t="s">
        <v>223</v>
      </c>
      <c r="C420" s="50"/>
      <c r="D420" s="47">
        <v>8558</v>
      </c>
    </row>
    <row r="421" spans="1:4" ht="12.75">
      <c r="A421" s="48">
        <v>4340</v>
      </c>
      <c r="B421" s="44" t="s">
        <v>236</v>
      </c>
      <c r="C421" s="50"/>
      <c r="D421" s="47">
        <f>SUM(D422:D423)</f>
        <v>0</v>
      </c>
    </row>
    <row r="422" spans="1:4" ht="12.75">
      <c r="A422" s="48"/>
      <c r="B422" s="52" t="s">
        <v>52</v>
      </c>
      <c r="C422" s="50"/>
      <c r="D422" s="54">
        <v>13769</v>
      </c>
    </row>
    <row r="423" spans="1:4" ht="12.75">
      <c r="A423" s="48"/>
      <c r="B423" s="52" t="s">
        <v>53</v>
      </c>
      <c r="C423" s="50"/>
      <c r="D423" s="54">
        <v>-13769</v>
      </c>
    </row>
    <row r="424" spans="1:4" ht="12.75">
      <c r="A424" s="48">
        <v>4351</v>
      </c>
      <c r="B424" s="44" t="s">
        <v>222</v>
      </c>
      <c r="C424" s="50"/>
      <c r="D424" s="47">
        <v>1125</v>
      </c>
    </row>
    <row r="425" spans="1:4" ht="12.75">
      <c r="A425" s="57" t="s">
        <v>50</v>
      </c>
      <c r="B425" s="44"/>
      <c r="C425" s="50"/>
      <c r="D425" s="56">
        <f>SUM(D375+D376+D377+D378+D381+D384+D392+D396+D400+D401+D402+D403+D405+D404+D406+D407+D408+D409+D410+D411+D412+D413+D414+D415+D416+D417+D418+D419+D420+D424+D421+D389+D372+D395)</f>
        <v>-251699</v>
      </c>
    </row>
    <row r="426" spans="1:4" ht="12.75">
      <c r="A426" s="48"/>
      <c r="B426" s="44"/>
      <c r="C426" s="50"/>
      <c r="D426" s="47"/>
    </row>
    <row r="427" spans="1:4" ht="12.75">
      <c r="A427" s="57" t="s">
        <v>45</v>
      </c>
      <c r="B427" s="44"/>
      <c r="C427" s="50"/>
      <c r="D427" s="47"/>
    </row>
    <row r="428" spans="1:4" ht="12.75">
      <c r="A428" s="48">
        <v>5011</v>
      </c>
      <c r="B428" s="44" t="s">
        <v>237</v>
      </c>
      <c r="C428" s="50"/>
      <c r="D428" s="56">
        <f>SUM(D429:D430)</f>
        <v>0</v>
      </c>
    </row>
    <row r="429" spans="1:4" ht="12.75">
      <c r="A429" s="48"/>
      <c r="B429" s="52" t="s">
        <v>52</v>
      </c>
      <c r="C429" s="53"/>
      <c r="D429" s="54">
        <v>351</v>
      </c>
    </row>
    <row r="430" spans="1:4" ht="12.75">
      <c r="A430" s="48"/>
      <c r="B430" s="52" t="s">
        <v>86</v>
      </c>
      <c r="C430" s="53"/>
      <c r="D430" s="54">
        <v>-351</v>
      </c>
    </row>
    <row r="431" spans="1:4" ht="12.75">
      <c r="A431" s="48">
        <v>5033</v>
      </c>
      <c r="B431" s="44" t="s">
        <v>238</v>
      </c>
      <c r="C431" s="53"/>
      <c r="D431" s="56">
        <f>SUM(D432:D433)</f>
        <v>0</v>
      </c>
    </row>
    <row r="432" spans="1:4" ht="12.75">
      <c r="A432" s="48"/>
      <c r="B432" s="52" t="s">
        <v>52</v>
      </c>
      <c r="C432" s="53"/>
      <c r="D432" s="54">
        <v>802</v>
      </c>
    </row>
    <row r="433" spans="1:4" ht="12.75">
      <c r="A433" s="48"/>
      <c r="B433" s="52" t="s">
        <v>86</v>
      </c>
      <c r="C433" s="53"/>
      <c r="D433" s="54">
        <v>-802</v>
      </c>
    </row>
    <row r="434" spans="1:4" ht="12.75">
      <c r="A434" s="48">
        <v>5038</v>
      </c>
      <c r="B434" s="44" t="s">
        <v>104</v>
      </c>
      <c r="C434" s="50"/>
      <c r="D434" s="47">
        <v>-587538</v>
      </c>
    </row>
    <row r="435" spans="1:4" ht="12.75">
      <c r="A435" s="48">
        <v>5041</v>
      </c>
      <c r="B435" s="44" t="s">
        <v>202</v>
      </c>
      <c r="C435" s="50"/>
      <c r="D435" s="47">
        <f>SUM(D436:D437)</f>
        <v>1905</v>
      </c>
    </row>
    <row r="436" spans="1:4" ht="12.75">
      <c r="A436" s="48"/>
      <c r="B436" s="52" t="s">
        <v>52</v>
      </c>
      <c r="C436" s="53"/>
      <c r="D436" s="54">
        <v>4625</v>
      </c>
    </row>
    <row r="437" spans="1:4" ht="12.75">
      <c r="A437" s="48"/>
      <c r="B437" s="52" t="s">
        <v>86</v>
      </c>
      <c r="C437" s="53"/>
      <c r="D437" s="54">
        <v>-2720</v>
      </c>
    </row>
    <row r="438" spans="1:4" ht="12.75">
      <c r="A438" s="48">
        <v>5043</v>
      </c>
      <c r="B438" s="44" t="s">
        <v>150</v>
      </c>
      <c r="C438" s="53"/>
      <c r="D438" s="54">
        <f>SUM(D439:D440)</f>
        <v>0</v>
      </c>
    </row>
    <row r="439" spans="1:4" ht="12.75">
      <c r="A439" s="48"/>
      <c r="B439" s="44" t="s">
        <v>86</v>
      </c>
      <c r="C439" s="53"/>
      <c r="D439" s="54">
        <v>-15000</v>
      </c>
    </row>
    <row r="440" spans="1:4" ht="12.75">
      <c r="A440" s="48"/>
      <c r="B440" s="44" t="s">
        <v>151</v>
      </c>
      <c r="C440" s="53"/>
      <c r="D440" s="54">
        <v>15000</v>
      </c>
    </row>
    <row r="441" spans="1:4" ht="12.75">
      <c r="A441" s="57" t="s">
        <v>46</v>
      </c>
      <c r="B441" s="44"/>
      <c r="C441" s="50"/>
      <c r="D441" s="56">
        <f>SUM(D434+D438+D435+D428+D431)</f>
        <v>-585633</v>
      </c>
    </row>
    <row r="442" spans="1:4" ht="12.75">
      <c r="A442" s="48"/>
      <c r="B442" s="44"/>
      <c r="C442" s="50"/>
      <c r="D442" s="47"/>
    </row>
    <row r="443" spans="1:4" ht="13.5">
      <c r="A443" s="33" t="s">
        <v>54</v>
      </c>
      <c r="B443" s="44"/>
      <c r="C443" s="51">
        <f>SUM(C207)</f>
        <v>-766381</v>
      </c>
      <c r="D443" s="56">
        <f>SUM(D441+D425+D369+D362+D281+D272+D257+D213+D262)</f>
        <v>-815528</v>
      </c>
    </row>
    <row r="444" spans="1:4" ht="12.75">
      <c r="A444" s="48"/>
      <c r="B444" s="44"/>
      <c r="C444" s="50"/>
      <c r="D444" s="47"/>
    </row>
    <row r="445" spans="1:4" ht="12.75">
      <c r="A445" s="48">
        <v>6110</v>
      </c>
      <c r="B445" s="44" t="s">
        <v>105</v>
      </c>
      <c r="C445" s="50"/>
      <c r="D445" s="47">
        <v>49147</v>
      </c>
    </row>
    <row r="446" spans="1:4" ht="12.75">
      <c r="A446" s="48"/>
      <c r="B446" s="44"/>
      <c r="C446" s="50"/>
      <c r="D446" s="47"/>
    </row>
    <row r="447" spans="1:4" ht="13.5">
      <c r="A447" s="58" t="s">
        <v>106</v>
      </c>
      <c r="B447" s="44"/>
      <c r="C447" s="51">
        <f>SUM(C443+C106)</f>
        <v>-706982</v>
      </c>
      <c r="D447" s="51">
        <f>SUM(D443+D106+D445)</f>
        <v>-706982</v>
      </c>
    </row>
    <row r="448" spans="1:4" ht="12.75">
      <c r="A448" s="48"/>
      <c r="B448" s="44"/>
      <c r="C448" s="50"/>
      <c r="D448" s="47"/>
    </row>
  </sheetData>
  <sheetProtection/>
  <mergeCells count="2">
    <mergeCell ref="A1:D1"/>
    <mergeCell ref="A2:D2"/>
  </mergeCells>
  <printOptions/>
  <pageMargins left="0.3937007874015748" right="0.3937007874015748" top="0.7874015748031497" bottom="0.7874015748031497" header="0.5118110236220472" footer="0.11811023622047245"/>
  <pageSetup firstPageNumber="1" useFirstPageNumber="1" horizontalDpi="600" verticalDpi="600" orientation="portrait" paperSize="9" scale="9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Ferencvárosi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romhanyi.ildiko</dc:creator>
  <cp:keywords/>
  <dc:description/>
  <cp:lastModifiedBy>Koór Henrietta</cp:lastModifiedBy>
  <cp:lastPrinted>2014-02-06T14:09:00Z</cp:lastPrinted>
  <dcterms:created xsi:type="dcterms:W3CDTF">2013-09-09T11:01:53Z</dcterms:created>
  <dcterms:modified xsi:type="dcterms:W3CDTF">2014-02-06T14:09:03Z</dcterms:modified>
  <cp:category/>
  <cp:version/>
  <cp:contentType/>
  <cp:contentStatus/>
</cp:coreProperties>
</file>