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15" windowHeight="8445" activeTab="0"/>
  </bookViews>
  <sheets>
    <sheet name="janII.ford" sheetId="1" r:id="rId1"/>
    <sheet name="Munka1" sheetId="2" r:id="rId2"/>
    <sheet name="Munka2" sheetId="3" r:id="rId3"/>
    <sheet name="Munka3" sheetId="4" r:id="rId4"/>
    <sheet name="Munka4" sheetId="5" r:id="rId5"/>
    <sheet name="Munka5" sheetId="6" r:id="rId6"/>
    <sheet name="Munka6" sheetId="7" r:id="rId7"/>
    <sheet name="Munka7" sheetId="8" r:id="rId8"/>
    <sheet name="Munka8" sheetId="9" r:id="rId9"/>
    <sheet name="Munka9" sheetId="10" r:id="rId10"/>
    <sheet name="Munka10" sheetId="11" r:id="rId11"/>
    <sheet name="Munka11" sheetId="12" r:id="rId12"/>
    <sheet name="Munka12" sheetId="13" r:id="rId13"/>
    <sheet name="Munka13" sheetId="14" r:id="rId14"/>
    <sheet name="Munka14" sheetId="15" r:id="rId15"/>
    <sheet name="Munka15" sheetId="16" r:id="rId16"/>
    <sheet name="Munka16" sheetId="17" r:id="rId17"/>
    <sheet name="Munka17" sheetId="18" r:id="rId18"/>
    <sheet name="Munka18" sheetId="19" r:id="rId19"/>
    <sheet name="Munka19" sheetId="20" r:id="rId20"/>
    <sheet name="Munka20" sheetId="21" r:id="rId21"/>
    <sheet name="Munka21" sheetId="22" r:id="rId22"/>
    <sheet name="Munka22" sheetId="23" r:id="rId23"/>
    <sheet name="Munka23" sheetId="24" r:id="rId24"/>
    <sheet name="Munka24" sheetId="25" r:id="rId25"/>
    <sheet name="Munka25" sheetId="26" r:id="rId26"/>
    <sheet name="Munka26" sheetId="27" r:id="rId27"/>
    <sheet name="Munka27" sheetId="28" r:id="rId28"/>
    <sheet name="Munka28" sheetId="29" r:id="rId29"/>
    <sheet name="Munka29" sheetId="30" r:id="rId30"/>
  </sheets>
  <definedNames>
    <definedName name="_xlnm.Print_Area" localSheetId="0">'janII.ford'!$A$1:$F$528</definedName>
  </definedNames>
  <calcPr fullCalcOnLoad="1"/>
</workbook>
</file>

<file path=xl/sharedStrings.xml><?xml version="1.0" encoding="utf-8"?>
<sst xmlns="http://schemas.openxmlformats.org/spreadsheetml/2006/main" count="470" uniqueCount="221">
  <si>
    <t>A 2012. évi költségvetés módosítása</t>
  </si>
  <si>
    <t>Sorsz.</t>
  </si>
  <si>
    <t>Megnevezések</t>
  </si>
  <si>
    <t>Bevételek</t>
  </si>
  <si>
    <t>Kiadások</t>
  </si>
  <si>
    <t>I. Állami pénzeszköz átvétellel kapcsolatos előirányzat módosítás</t>
  </si>
  <si>
    <t>1/b. sz. melléklet</t>
  </si>
  <si>
    <t>Központi költségvetésből kapott kötött támogatás</t>
  </si>
  <si>
    <t xml:space="preserve">    - időskorúak járadéka</t>
  </si>
  <si>
    <t xml:space="preserve">    - lakásfenntartási támogatás</t>
  </si>
  <si>
    <t xml:space="preserve">    - adósságkezelési támogatás</t>
  </si>
  <si>
    <t xml:space="preserve">    - rendszeres szociális segély</t>
  </si>
  <si>
    <t xml:space="preserve">    - foglalkoztatást helyettesítő támogatás</t>
  </si>
  <si>
    <t xml:space="preserve">    - ápolási díj</t>
  </si>
  <si>
    <t xml:space="preserve">    - óvodáztatási támogatás</t>
  </si>
  <si>
    <t xml:space="preserve">    - pedagógus továbbképzés támogatása</t>
  </si>
  <si>
    <t xml:space="preserve">    - támogatás egyes pedagóguspótlékok kiegészítéséhez</t>
  </si>
  <si>
    <t xml:space="preserve">    - szakmai tanügyigazgatási informatikai feladatok támogatása</t>
  </si>
  <si>
    <t xml:space="preserve">    - természetbeni támogatásként nyújtott Erzsébet utalvány</t>
  </si>
  <si>
    <t>Központi költségvetésből kapott egyéb költségvetési támogatás</t>
  </si>
  <si>
    <t xml:space="preserve">    - 2012. XI. havi bérkompenzáció</t>
  </si>
  <si>
    <t xml:space="preserve">    - gyermekszegénység elleni progr.nyári étkeztetés bizt.</t>
  </si>
  <si>
    <t xml:space="preserve">    - belterületi földutak szilárd burkolattal való ellátása</t>
  </si>
  <si>
    <t xml:space="preserve">    - közbiztonság növelését szolgáló fejlesztések támogatása</t>
  </si>
  <si>
    <t>Központi költségvetésből kapott működési célú támogatásértékű bevétel</t>
  </si>
  <si>
    <t xml:space="preserve">    - Gyermekvédelmi Lakás Alap </t>
  </si>
  <si>
    <t xml:space="preserve">    - létfenntartási támogatás</t>
  </si>
  <si>
    <t xml:space="preserve">    - iskoláztatási támogatás</t>
  </si>
  <si>
    <t xml:space="preserve">    - gyermektartásdíjak megelőlegezése</t>
  </si>
  <si>
    <t xml:space="preserve">    - rendkívüli gyermekvédelmi támogatás</t>
  </si>
  <si>
    <t xml:space="preserve">    - mozgáskorlátozottak támogatása</t>
  </si>
  <si>
    <t xml:space="preserve">    - 2011. évi Dzsumbuj program pályázat</t>
  </si>
  <si>
    <t>1/b. sz. melléklet összesen</t>
  </si>
  <si>
    <t>1/c. sz. melléklet</t>
  </si>
  <si>
    <t>Pályázati díj visszafizetések</t>
  </si>
  <si>
    <t>2. sz. melléklet (2012. XI. havi bérkompenzáció)</t>
  </si>
  <si>
    <t>Csicsergő Óvoda</t>
  </si>
  <si>
    <t>Személyi juttatások</t>
  </si>
  <si>
    <t>Munkaad. terhelő jár. és szoc. hozzáj adó</t>
  </si>
  <si>
    <t>Csudafa Óvoda</t>
  </si>
  <si>
    <t>Epres Óvoda</t>
  </si>
  <si>
    <t>Kerekerdő Óvoda</t>
  </si>
  <si>
    <t>Kicsi Bocs Óvoda</t>
  </si>
  <si>
    <t>Liliom Óvoda</t>
  </si>
  <si>
    <t>Méhecske Óvoda</t>
  </si>
  <si>
    <t>Napfény Óvoda</t>
  </si>
  <si>
    <t>Ugrifüles Óvoda</t>
  </si>
  <si>
    <t>Bakáts téri Általános Iskola</t>
  </si>
  <si>
    <t>Ferencvárosi Komplex Óvoda és Általános Iskola</t>
  </si>
  <si>
    <t>József Attila Általános Iskola</t>
  </si>
  <si>
    <t>Kosztolányi Dezső Általános Iskola</t>
  </si>
  <si>
    <t>Kőrösi Csoma Sándor Általános Iskola</t>
  </si>
  <si>
    <t>Molnár Ferenc Általános Iskola</t>
  </si>
  <si>
    <t>Szent-Györgyi Albert Általános Iskola és Gimnázium</t>
  </si>
  <si>
    <t>Telepy Károly Általános és Testnevelés Szakos Iskola</t>
  </si>
  <si>
    <t>Weöres Sándor Általános Iskola és Gimnázium</t>
  </si>
  <si>
    <t>Leövey Klára Gimnázium</t>
  </si>
  <si>
    <t>Ádám Jenő Zeneiskola</t>
  </si>
  <si>
    <t>Ferencvárosi Pedagógiai Szak- és Szakmai Szolgáltató Központ</t>
  </si>
  <si>
    <t>Ferencvárosi Egyesített Bölcsődék</t>
  </si>
  <si>
    <t xml:space="preserve">FESZGYI   </t>
  </si>
  <si>
    <t xml:space="preserve">Ferencvárosi Művelődési Központ </t>
  </si>
  <si>
    <t>2. sz. melléklet összesen</t>
  </si>
  <si>
    <t>3/a. sz. melléklet</t>
  </si>
  <si>
    <t>Polgármesteri hivatal igazgatási kiadásai</t>
  </si>
  <si>
    <t>3/a. sz. melléklet összesen</t>
  </si>
  <si>
    <t>3/b. sz. melléklet</t>
  </si>
  <si>
    <t>Közterületfelügyelet</t>
  </si>
  <si>
    <t>3/b. sz. melléklet összesen</t>
  </si>
  <si>
    <t>3/c. sz. melléklet</t>
  </si>
  <si>
    <t>Csökkent munkaképességüek rendszeres szociális segélye</t>
  </si>
  <si>
    <t>Aktív korúak rendszeres szociális segélye</t>
  </si>
  <si>
    <t>Időskorúak járadéka</t>
  </si>
  <si>
    <t>Ápolási díj</t>
  </si>
  <si>
    <t>Gyermektartásdíjak megelőlegezése</t>
  </si>
  <si>
    <t>Foglalkoztatást helyettesítő támogatás</t>
  </si>
  <si>
    <t>Lakásfenntartási támogatás</t>
  </si>
  <si>
    <t>Létfenntartási támogatás</t>
  </si>
  <si>
    <t>Rendkívüli gyermekvédelmi támogatás</t>
  </si>
  <si>
    <t>Óvodáztatási, iskoláztatási támogatás</t>
  </si>
  <si>
    <t>Mozgáskorlátozottak támogatása</t>
  </si>
  <si>
    <t>Adósságcsökkentési támogatás</t>
  </si>
  <si>
    <t xml:space="preserve">Gyermekvédelmi Lakás Alap </t>
  </si>
  <si>
    <t>Gyermekétkeztetés támogatása</t>
  </si>
  <si>
    <t>3/c. sz. melléklet összesen</t>
  </si>
  <si>
    <t>4. sz. melléklet</t>
  </si>
  <si>
    <t>Börzsöny utcai rendőrörs felújítása</t>
  </si>
  <si>
    <t>4. sz. melléklet összesen</t>
  </si>
  <si>
    <t>5. sz. melléklet</t>
  </si>
  <si>
    <t>Kerületi földutak szilárd burkolattal való ellátása</t>
  </si>
  <si>
    <t>5. sz. melléklet összesen</t>
  </si>
  <si>
    <t>Általános tartalék</t>
  </si>
  <si>
    <t>II. Képviselőtestületi döntések</t>
  </si>
  <si>
    <t>ÁFA bevételek - Intézményi bevételek</t>
  </si>
  <si>
    <t>Telepy Károly Általános Iskola és Gimnázium</t>
  </si>
  <si>
    <t>2. sz. melléklet</t>
  </si>
  <si>
    <t xml:space="preserve">Telepy Károly Ált. Iskola és Gimnázium  </t>
  </si>
  <si>
    <t>Munkaadókat terhelő járulékok és szociális hozzájárulási adó</t>
  </si>
  <si>
    <t>Dologi kiadások</t>
  </si>
  <si>
    <t>Ellátottak juttatásai</t>
  </si>
  <si>
    <t>Felhalmozási kiadások</t>
  </si>
  <si>
    <t xml:space="preserve">Személyi juttatások </t>
  </si>
  <si>
    <t xml:space="preserve">FESZOFE kiemelkedően közhasznú Non-profit KFT </t>
  </si>
  <si>
    <t>3/d. sz. melléklet összesen</t>
  </si>
  <si>
    <t>Mindösszesen</t>
  </si>
  <si>
    <t>,</t>
  </si>
  <si>
    <t>Kerületi földutak</t>
  </si>
  <si>
    <t>Nyújtott szolgáltatások bevételei</t>
  </si>
  <si>
    <t>Bérleti díjbevételek</t>
  </si>
  <si>
    <t>Ferencvárosi Művelődési Központ</t>
  </si>
  <si>
    <t xml:space="preserve">Intézményi ellátási díjak </t>
  </si>
  <si>
    <t xml:space="preserve">Működési célú támogatásértékű bevételek </t>
  </si>
  <si>
    <t>Működési célú pénzeszköz átvétel államháztartáson kívülről</t>
  </si>
  <si>
    <t>3/d. sz. melléklet Hajléktalan program</t>
  </si>
  <si>
    <t>Előző évi állami támogatás visszafizetése (belterületi földutak)</t>
  </si>
  <si>
    <t>2. sz. melléklet Támogatás elvonás</t>
  </si>
  <si>
    <t>Lakáslemondás térítés</t>
  </si>
  <si>
    <t>Egyéb felhalmozási kiadások</t>
  </si>
  <si>
    <t>Ingatlanok őrzése</t>
  </si>
  <si>
    <t>Ingatlanokkal kapcsolatos egyéb feladatok</t>
  </si>
  <si>
    <t>Felújítási kiadások</t>
  </si>
  <si>
    <t>Tankönyvtámogatás</t>
  </si>
  <si>
    <t>Szociális támogatás</t>
  </si>
  <si>
    <t>Pedagógiai feladatok</t>
  </si>
  <si>
    <t>Egyéb oktatási feladatok</t>
  </si>
  <si>
    <t>Egyéb működési célú kiadások</t>
  </si>
  <si>
    <t>Beruházási kiadások</t>
  </si>
  <si>
    <t>Iskolai nyelvvizsga, jogosítvány</t>
  </si>
  <si>
    <t>Önkormányzati szakmai feladatokkal kapcsolatos kiadások</t>
  </si>
  <si>
    <t>Városfejlesztés, üzemeltetés és közbiztonság</t>
  </si>
  <si>
    <t>Környezetvédelem</t>
  </si>
  <si>
    <t>Ferencváros a korszerű természettudományos oktatásért</t>
  </si>
  <si>
    <t>Csökkent munkaképességűek rendszeres szociális segélye</t>
  </si>
  <si>
    <t>Gyermektartás díjak megelőlegezése</t>
  </si>
  <si>
    <t xml:space="preserve">    - iskolatej támogatás</t>
  </si>
  <si>
    <t>Iskolatejtámogatás</t>
  </si>
  <si>
    <t>eFt</t>
  </si>
  <si>
    <t>1/c. sz. melléklet összesen</t>
  </si>
  <si>
    <t>Kábítószer egyeztető fórum</t>
  </si>
  <si>
    <t>Lakásfenntartási támogatás normatív</t>
  </si>
  <si>
    <t>Lakásfenntartási támogatás helyi - szociális támogatás</t>
  </si>
  <si>
    <t>Adósságkezelési támogatás -szociális támogatás</t>
  </si>
  <si>
    <t>Gyermekvédelmi Alap -szociális támogatás</t>
  </si>
  <si>
    <t>Gyermekétkeztetés támogatása -szociális támogatás</t>
  </si>
  <si>
    <t>Bölcsödéztetési támogatás -szociális támogatás</t>
  </si>
  <si>
    <t>Karácsonyi segély</t>
  </si>
  <si>
    <t>Lakbértámogatás  szociélis támogatás</t>
  </si>
  <si>
    <t xml:space="preserve">Átmeneti segélyek </t>
  </si>
  <si>
    <t>Óvodáztatási támogatás</t>
  </si>
  <si>
    <t>Iskolatej támogatása szociális támogatás</t>
  </si>
  <si>
    <t>Idősügyi Tanács</t>
  </si>
  <si>
    <t>Sport és szabadidős rendezvények</t>
  </si>
  <si>
    <t>Diáksport feladatok</t>
  </si>
  <si>
    <t>Testvérvárosi kapcsolatok</t>
  </si>
  <si>
    <t>Beruházási célú kiadások</t>
  </si>
  <si>
    <t>Építményadó</t>
  </si>
  <si>
    <t>Telekadó</t>
  </si>
  <si>
    <t>Idegenforgalmi adó</t>
  </si>
  <si>
    <t>Helyi adó, pótlék, bírság</t>
  </si>
  <si>
    <t>Iparűzési adó</t>
  </si>
  <si>
    <t>Iparűzési adó, pótlék, bírság</t>
  </si>
  <si>
    <t>Gépjárműadó</t>
  </si>
  <si>
    <t>Lakbérbevétel</t>
  </si>
  <si>
    <t>Lakásbiztosíték befizetése</t>
  </si>
  <si>
    <t>Környezetvédelmi bírság</t>
  </si>
  <si>
    <t>Lakás és helyiség vásárlás</t>
  </si>
  <si>
    <t>Központi költségvetésből kapott normatív támogatás</t>
  </si>
  <si>
    <t xml:space="preserve">    - 2012. évi bérkompenzáció előleg</t>
  </si>
  <si>
    <t>BÖP KFT tagi kölcsön</t>
  </si>
  <si>
    <t>Működés célú támogatásértékű bevétel TÁMOP-3.1.3-10/1</t>
  </si>
  <si>
    <t>Felhalmozási célú támogatásértékű bevétel TÁMOP-3.1.3-10/1</t>
  </si>
  <si>
    <t>Kamatkiadás</t>
  </si>
  <si>
    <t>ÁFA befizetés</t>
  </si>
  <si>
    <t>Önkormányzat ÁFA bevétel</t>
  </si>
  <si>
    <t>Fővárosi Lakásalapba befizetés</t>
  </si>
  <si>
    <t>Dologi kiadások (50+3384)</t>
  </si>
  <si>
    <t>Egyéb szolgáltatás</t>
  </si>
  <si>
    <t>Egyéb bevétel</t>
  </si>
  <si>
    <t>Parkfelújítás</t>
  </si>
  <si>
    <t>Felújítási kiadás</t>
  </si>
  <si>
    <t>Dologi kiadás</t>
  </si>
  <si>
    <t>Balatonlelle felújítás</t>
  </si>
  <si>
    <t>Börzsöny utcai rendőrörs felújítás</t>
  </si>
  <si>
    <t>Balázs Béla u. 14. lakóházfelújítás</t>
  </si>
  <si>
    <t>Lakóház felújítás Márton u. 3/a</t>
  </si>
  <si>
    <t>Lakóház felújítás Tűzoltó u. 66.</t>
  </si>
  <si>
    <t>Lakóházfelújítás Gát u. 3.</t>
  </si>
  <si>
    <t>Lakóházfelújításokkal kapcsolatos tervezések</t>
  </si>
  <si>
    <t>Lakás és helyiség felújítás</t>
  </si>
  <si>
    <t>Veszélyelhárítás</t>
  </si>
  <si>
    <t>Bérlakás és egyéb elidegenítés</t>
  </si>
  <si>
    <t>Veszélyes tűzfalak, kémények vizsgálata, bontása</t>
  </si>
  <si>
    <t xml:space="preserve">Panelprogram </t>
  </si>
  <si>
    <t>Egyéb felhalmozási célú kiadás</t>
  </si>
  <si>
    <t>FESZGYI (Hajléktalan program FESZOFE)</t>
  </si>
  <si>
    <t>2. sz. melléklet Intézményvezetői jutalom, LKG Labor miatt</t>
  </si>
  <si>
    <t xml:space="preserve">Leövey Klára Gimnázium </t>
  </si>
  <si>
    <t>Ingatlanértékesítés</t>
  </si>
  <si>
    <t>3/d. sz. melléklet</t>
  </si>
  <si>
    <t>IX. kerületi Rendőrkapitányság támogatása</t>
  </si>
  <si>
    <t>Lakóházfelújítás Gát u. 5.</t>
  </si>
  <si>
    <t>Fővárosi lakásfelújítási pályázat</t>
  </si>
  <si>
    <t>Belső Ferencváros KMOP.5.2.2</t>
  </si>
  <si>
    <t>Egyéb működési célú kiadás</t>
  </si>
  <si>
    <t>Dominó Általános Iskola felújítása</t>
  </si>
  <si>
    <t>Weörös Sándor Általános Iskola</t>
  </si>
  <si>
    <t>"Manó-Lak" Bölcsöde felújítás, kapacitásbővítés</t>
  </si>
  <si>
    <t>Vendel utcai sportcsarnok felújítása</t>
  </si>
  <si>
    <t>Munkaadókat terhelő járulékok</t>
  </si>
  <si>
    <t>Intézményi felújításokkal kapcsolatos tervezések</t>
  </si>
  <si>
    <t>Bölcsöde építés</t>
  </si>
  <si>
    <t>Hivatali eszközbeszerzés</t>
  </si>
  <si>
    <t>Informatikai fejlesztési feladatok intézményeknek</t>
  </si>
  <si>
    <t>Hajléktalanok rehabilitációs program</t>
  </si>
  <si>
    <t>Közterületfelügyelet kamat</t>
  </si>
  <si>
    <t>Közterület-felügyelet</t>
  </si>
  <si>
    <t>Közterület-felügyelet intézményi ellátási díjak</t>
  </si>
  <si>
    <t>Polgármesteri Hivatal Igazgatási kiadásai</t>
  </si>
  <si>
    <t>Informatikai működés és fejlesztés</t>
  </si>
  <si>
    <t>Közterület-felügyeleti bírság bevétele</t>
  </si>
  <si>
    <t>Biztos Kezdet Gyerekház -Munkaadói járulék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</si>
</sst>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;[Red]\-#,##0"/>
    <numFmt numFmtId="166" formatCode="#,##0.0"/>
    <numFmt numFmtId="167" formatCode="0.0"/>
    <numFmt numFmtId="168" formatCode="0.00000000"/>
    <numFmt numFmtId="169" formatCode="0000"/>
    <numFmt numFmtId="170" formatCode="000000"/>
    <numFmt numFmtId="171" formatCode="000000000000"/>
    <numFmt numFmtId="172" formatCode="#,##0\ &quot;Ft&quot;"/>
    <numFmt numFmtId="173" formatCode="#,##0\ _F_t"/>
    <numFmt numFmtId="174" formatCode="yyyy/\ m/\ d/\ h:mm"/>
    <numFmt numFmtId="175" formatCode="_-* #,##0\ _F_t_-;\-* #,##0\ _F_t_-;_-* &quot;-&quot;??\ _F_t_-;_-@_-"/>
    <numFmt numFmtId="176" formatCode="#,##0.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b/>
      <sz val="12"/>
      <name val="Arial CE"/>
      <family val="2"/>
    </font>
    <font>
      <i/>
      <sz val="9"/>
      <name val="Arial CE"/>
      <family val="2"/>
    </font>
    <font>
      <i/>
      <sz val="9"/>
      <name val="Arial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i/>
      <sz val="10"/>
      <name val="Arial CE"/>
      <family val="0"/>
    </font>
    <font>
      <i/>
      <sz val="10"/>
      <color indexed="8"/>
      <name val="Arial CE"/>
      <family val="2"/>
    </font>
    <font>
      <i/>
      <sz val="10"/>
      <name val="Arial CE"/>
      <family val="0"/>
    </font>
    <font>
      <sz val="9"/>
      <name val="Arial CE"/>
      <family val="0"/>
    </font>
    <font>
      <sz val="10"/>
      <color indexed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3" fontId="22" fillId="0" borderId="0" xfId="56" applyNumberFormat="1" applyFont="1" applyAlignment="1">
      <alignment horizontal="center"/>
      <protection/>
    </xf>
    <xf numFmtId="3" fontId="25" fillId="0" borderId="0" xfId="56" applyNumberFormat="1" applyFont="1" applyAlignment="1">
      <alignment horizontal="centerContinuous"/>
      <protection/>
    </xf>
    <xf numFmtId="3" fontId="25" fillId="0" borderId="10" xfId="56" applyNumberFormat="1" applyFont="1" applyBorder="1">
      <alignment/>
      <protection/>
    </xf>
    <xf numFmtId="3" fontId="25" fillId="0" borderId="10" xfId="56" applyNumberFormat="1" applyFont="1" applyBorder="1" applyAlignment="1">
      <alignment horizontal="center"/>
      <protection/>
    </xf>
    <xf numFmtId="3" fontId="26" fillId="0" borderId="10" xfId="56" applyNumberFormat="1" applyFont="1" applyBorder="1">
      <alignment/>
      <protection/>
    </xf>
    <xf numFmtId="3" fontId="16" fillId="0" borderId="10" xfId="56" applyNumberFormat="1" applyFont="1" applyBorder="1">
      <alignment/>
      <protection/>
    </xf>
    <xf numFmtId="3" fontId="27" fillId="0" borderId="10" xfId="56" applyNumberFormat="1" applyFont="1" applyBorder="1">
      <alignment/>
      <protection/>
    </xf>
    <xf numFmtId="3" fontId="28" fillId="0" borderId="11" xfId="56" applyNumberFormat="1" applyFont="1" applyFill="1" applyBorder="1">
      <alignment/>
      <protection/>
    </xf>
    <xf numFmtId="3" fontId="29" fillId="0" borderId="10" xfId="56" applyNumberFormat="1" applyFont="1" applyBorder="1">
      <alignment/>
      <protection/>
    </xf>
    <xf numFmtId="3" fontId="29" fillId="0" borderId="10" xfId="56" applyNumberFormat="1" applyFont="1" applyFill="1" applyBorder="1">
      <alignment/>
      <protection/>
    </xf>
    <xf numFmtId="3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3" fontId="29" fillId="0" borderId="12" xfId="56" applyNumberFormat="1" applyFont="1" applyFill="1" applyBorder="1">
      <alignment/>
      <protection/>
    </xf>
    <xf numFmtId="3" fontId="16" fillId="0" borderId="10" xfId="56" applyNumberFormat="1" applyFont="1" applyFill="1" applyBorder="1">
      <alignment/>
      <protection/>
    </xf>
    <xf numFmtId="3" fontId="16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27" fillId="0" borderId="10" xfId="56" applyNumberFormat="1" applyFont="1" applyFill="1" applyBorder="1">
      <alignment/>
      <protection/>
    </xf>
    <xf numFmtId="3" fontId="16" fillId="0" borderId="10" xfId="56" applyNumberFormat="1" applyFont="1" applyBorder="1" applyAlignment="1">
      <alignment vertical="center"/>
      <protection/>
    </xf>
    <xf numFmtId="3" fontId="29" fillId="24" borderId="11" xfId="56" applyNumberFormat="1" applyFont="1" applyFill="1" applyBorder="1">
      <alignment/>
      <protection/>
    </xf>
    <xf numFmtId="3" fontId="25" fillId="0" borderId="11" xfId="56" applyNumberFormat="1" applyFont="1" applyBorder="1">
      <alignment/>
      <protection/>
    </xf>
    <xf numFmtId="3" fontId="30" fillId="0" borderId="13" xfId="0" applyNumberFormat="1" applyFont="1" applyBorder="1" applyAlignment="1">
      <alignment/>
    </xf>
    <xf numFmtId="3" fontId="26" fillId="0" borderId="10" xfId="56" applyNumberFormat="1" applyFont="1" applyFill="1" applyBorder="1">
      <alignment/>
      <protection/>
    </xf>
    <xf numFmtId="3" fontId="16" fillId="0" borderId="11" xfId="56" applyNumberFormat="1" applyFont="1" applyBorder="1">
      <alignment/>
      <protection/>
    </xf>
    <xf numFmtId="3" fontId="26" fillId="0" borderId="10" xfId="56" applyNumberFormat="1" applyFont="1" applyFill="1" applyBorder="1">
      <alignment/>
      <protection/>
    </xf>
    <xf numFmtId="0" fontId="16" fillId="0" borderId="14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3" fontId="16" fillId="0" borderId="13" xfId="56" applyNumberFormat="1" applyFont="1" applyBorder="1">
      <alignment/>
      <protection/>
    </xf>
    <xf numFmtId="3" fontId="16" fillId="0" borderId="12" xfId="56" applyNumberFormat="1" applyFont="1" applyBorder="1">
      <alignment/>
      <protection/>
    </xf>
    <xf numFmtId="3" fontId="16" fillId="0" borderId="16" xfId="0" applyNumberFormat="1" applyFont="1" applyFill="1" applyBorder="1" applyAlignment="1" applyProtection="1">
      <alignment/>
      <protection locked="0"/>
    </xf>
    <xf numFmtId="0" fontId="16" fillId="0" borderId="16" xfId="0" applyFont="1" applyBorder="1" applyAlignment="1" applyProtection="1">
      <alignment/>
      <protection locked="0"/>
    </xf>
    <xf numFmtId="0" fontId="16" fillId="0" borderId="10" xfId="0" applyFont="1" applyBorder="1" applyAlignment="1" applyProtection="1">
      <alignment/>
      <protection locked="0"/>
    </xf>
    <xf numFmtId="3" fontId="29" fillId="0" borderId="11" xfId="56" applyNumberFormat="1" applyFont="1" applyBorder="1">
      <alignment/>
      <protection/>
    </xf>
    <xf numFmtId="0" fontId="0" fillId="0" borderId="0" xfId="0" applyFill="1" applyAlignment="1">
      <alignment/>
    </xf>
    <xf numFmtId="0" fontId="16" fillId="0" borderId="14" xfId="0" applyFont="1" applyBorder="1" applyAlignment="1">
      <alignment/>
    </xf>
    <xf numFmtId="0" fontId="16" fillId="0" borderId="10" xfId="0" applyFont="1" applyBorder="1" applyAlignment="1">
      <alignment/>
    </xf>
    <xf numFmtId="3" fontId="25" fillId="0" borderId="10" xfId="56" applyNumberFormat="1" applyFont="1" applyBorder="1">
      <alignment/>
      <protection/>
    </xf>
    <xf numFmtId="3" fontId="25" fillId="0" borderId="10" xfId="56" applyNumberFormat="1" applyFont="1" applyBorder="1" applyAlignment="1">
      <alignment vertical="center"/>
      <protection/>
    </xf>
    <xf numFmtId="0" fontId="31" fillId="0" borderId="10" xfId="56" applyFont="1" applyFill="1" applyBorder="1" applyAlignment="1">
      <alignment horizontal="left" vertical="top"/>
      <protection/>
    </xf>
    <xf numFmtId="3" fontId="0" fillId="0" borderId="10" xfId="0" applyNumberFormat="1" applyFont="1" applyBorder="1" applyAlignment="1">
      <alignment/>
    </xf>
    <xf numFmtId="3" fontId="16" fillId="24" borderId="11" xfId="56" applyNumberFormat="1" applyFont="1" applyFill="1" applyBorder="1">
      <alignment/>
      <protection/>
    </xf>
    <xf numFmtId="3" fontId="31" fillId="0" borderId="11" xfId="56" applyNumberFormat="1" applyFont="1" applyFill="1" applyBorder="1">
      <alignment/>
      <protection/>
    </xf>
    <xf numFmtId="3" fontId="31" fillId="0" borderId="10" xfId="56" applyNumberFormat="1" applyFont="1" applyFill="1" applyBorder="1" applyAlignment="1">
      <alignment/>
      <protection/>
    </xf>
    <xf numFmtId="3" fontId="16" fillId="24" borderId="10" xfId="56" applyNumberFormat="1" applyFont="1" applyFill="1" applyBorder="1">
      <alignment/>
      <protection/>
    </xf>
    <xf numFmtId="3" fontId="16" fillId="0" borderId="10" xfId="56" applyNumberFormat="1" applyFont="1" applyFill="1" applyBorder="1" applyAlignment="1">
      <alignment vertical="center"/>
      <protection/>
    </xf>
    <xf numFmtId="0" fontId="16" fillId="0" borderId="10" xfId="56" applyFont="1" applyFill="1" applyBorder="1" applyAlignment="1">
      <alignment horizontal="left" vertical="top"/>
      <protection/>
    </xf>
    <xf numFmtId="3" fontId="26" fillId="0" borderId="10" xfId="56" applyNumberFormat="1" applyFont="1" applyFill="1" applyBorder="1" applyAlignment="1">
      <alignment vertical="center"/>
      <protection/>
    </xf>
    <xf numFmtId="0" fontId="16" fillId="0" borderId="11" xfId="56" applyFont="1" applyFill="1" applyBorder="1" applyAlignment="1">
      <alignment horizontal="left" vertical="top"/>
      <protection/>
    </xf>
    <xf numFmtId="3" fontId="16" fillId="0" borderId="16" xfId="0" applyNumberFormat="1" applyFont="1" applyBorder="1" applyAlignment="1">
      <alignment/>
    </xf>
    <xf numFmtId="0" fontId="16" fillId="0" borderId="16" xfId="0" applyFont="1" applyBorder="1" applyAlignment="1">
      <alignment/>
    </xf>
    <xf numFmtId="3" fontId="16" fillId="0" borderId="11" xfId="56" applyNumberFormat="1" applyFont="1" applyBorder="1">
      <alignment/>
      <protection/>
    </xf>
    <xf numFmtId="3" fontId="16" fillId="0" borderId="12" xfId="56" applyNumberFormat="1" applyFont="1" applyBorder="1">
      <alignment/>
      <protection/>
    </xf>
    <xf numFmtId="3" fontId="25" fillId="0" borderId="12" xfId="56" applyNumberFormat="1" applyFont="1" applyBorder="1">
      <alignment/>
      <protection/>
    </xf>
    <xf numFmtId="3" fontId="25" fillId="0" borderId="13" xfId="56" applyNumberFormat="1" applyFont="1" applyBorder="1">
      <alignment/>
      <protection/>
    </xf>
    <xf numFmtId="0" fontId="16" fillId="0" borderId="12" xfId="57" applyFont="1" applyBorder="1" applyAlignment="1">
      <alignment/>
      <protection/>
    </xf>
    <xf numFmtId="3" fontId="26" fillId="0" borderId="10" xfId="56" applyNumberFormat="1" applyFont="1" applyBorder="1">
      <alignment/>
      <protection/>
    </xf>
    <xf numFmtId="0" fontId="29" fillId="0" borderId="12" xfId="57" applyFont="1" applyBorder="1" applyAlignment="1">
      <alignment/>
      <protection/>
    </xf>
    <xf numFmtId="0" fontId="16" fillId="0" borderId="11" xfId="57" applyFont="1" applyBorder="1" applyAlignment="1">
      <alignment/>
      <protection/>
    </xf>
    <xf numFmtId="3" fontId="26" fillId="0" borderId="13" xfId="56" applyNumberFormat="1" applyFont="1" applyBorder="1">
      <alignment/>
      <protection/>
    </xf>
    <xf numFmtId="3" fontId="29" fillId="0" borderId="12" xfId="56" applyNumberFormat="1" applyFont="1" applyBorder="1">
      <alignment/>
      <protection/>
    </xf>
    <xf numFmtId="3" fontId="26" fillId="0" borderId="13" xfId="56" applyNumberFormat="1" applyFont="1" applyFill="1" applyBorder="1">
      <alignment/>
      <protection/>
    </xf>
    <xf numFmtId="3" fontId="16" fillId="0" borderId="10" xfId="0" applyNumberFormat="1" applyFont="1" applyFill="1" applyBorder="1" applyAlignment="1" applyProtection="1">
      <alignment/>
      <protection locked="0"/>
    </xf>
    <xf numFmtId="3" fontId="16" fillId="0" borderId="13" xfId="56" applyNumberFormat="1" applyFont="1" applyFill="1" applyBorder="1">
      <alignment/>
      <protection/>
    </xf>
    <xf numFmtId="0" fontId="29" fillId="0" borderId="14" xfId="0" applyFont="1" applyBorder="1" applyAlignment="1">
      <alignment horizontal="left"/>
    </xf>
    <xf numFmtId="3" fontId="16" fillId="0" borderId="16" xfId="0" applyNumberFormat="1" applyFont="1" applyFill="1" applyBorder="1" applyAlignment="1" applyProtection="1">
      <alignment horizontal="center"/>
      <protection locked="0"/>
    </xf>
    <xf numFmtId="0" fontId="16" fillId="0" borderId="10" xfId="0" applyFont="1" applyBorder="1" applyAlignment="1">
      <alignment/>
    </xf>
    <xf numFmtId="3" fontId="30" fillId="0" borderId="12" xfId="0" applyNumberFormat="1" applyFont="1" applyBorder="1" applyAlignment="1">
      <alignment/>
    </xf>
    <xf numFmtId="3" fontId="29" fillId="0" borderId="13" xfId="56" applyNumberFormat="1" applyFont="1" applyBorder="1">
      <alignment/>
      <protection/>
    </xf>
    <xf numFmtId="3" fontId="23" fillId="0" borderId="12" xfId="0" applyNumberFormat="1" applyFont="1" applyBorder="1" applyAlignment="1">
      <alignment/>
    </xf>
    <xf numFmtId="0" fontId="29" fillId="0" borderId="10" xfId="0" applyFont="1" applyBorder="1" applyAlignment="1">
      <alignment horizontal="left"/>
    </xf>
    <xf numFmtId="3" fontId="29" fillId="24" borderId="12" xfId="56" applyNumberFormat="1" applyFont="1" applyFill="1" applyBorder="1">
      <alignment/>
      <protection/>
    </xf>
    <xf numFmtId="3" fontId="26" fillId="0" borderId="0" xfId="56" applyNumberFormat="1" applyFont="1" applyAlignment="1">
      <alignment horizontal="right"/>
      <protection/>
    </xf>
    <xf numFmtId="3" fontId="27" fillId="0" borderId="13" xfId="56" applyNumberFormat="1" applyFont="1" applyBorder="1">
      <alignment/>
      <protection/>
    </xf>
    <xf numFmtId="0" fontId="16" fillId="0" borderId="12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3" fontId="22" fillId="0" borderId="0" xfId="56" applyNumberFormat="1" applyFont="1" applyAlignment="1">
      <alignment horizontal="center"/>
      <protection/>
    </xf>
    <xf numFmtId="0" fontId="0" fillId="0" borderId="0" xfId="0" applyAlignment="1">
      <alignment/>
    </xf>
    <xf numFmtId="3" fontId="23" fillId="0" borderId="0" xfId="56" applyNumberFormat="1" applyFont="1" applyAlignment="1">
      <alignment horizontal="center"/>
      <protection/>
    </xf>
    <xf numFmtId="0" fontId="24" fillId="0" borderId="0" xfId="0" applyFont="1" applyAlignment="1">
      <alignment/>
    </xf>
    <xf numFmtId="3" fontId="30" fillId="0" borderId="11" xfId="0" applyNumberFormat="1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2006évimozgástáblák" xfId="56"/>
    <cellStyle name="Normál_2012éviköltségvetésjan19este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528"/>
  <sheetViews>
    <sheetView tabSelected="1" workbookViewId="0" topLeftCell="A104">
      <selection activeCell="D135" sqref="D135"/>
    </sheetView>
  </sheetViews>
  <sheetFormatPr defaultColWidth="9.140625" defaultRowHeight="12.75"/>
  <cols>
    <col min="1" max="1" width="5.8515625" style="0" customWidth="1"/>
    <col min="2" max="2" width="60.140625" style="0" customWidth="1"/>
    <col min="3" max="4" width="10.8515625" style="0" customWidth="1"/>
    <col min="5" max="6" width="10.140625" style="0" bestFit="1" customWidth="1"/>
    <col min="10" max="10" width="8.8515625" style="0" customWidth="1"/>
  </cols>
  <sheetData>
    <row r="1" spans="1:4" ht="15.75">
      <c r="A1" s="76" t="s">
        <v>0</v>
      </c>
      <c r="B1" s="77"/>
      <c r="C1" s="77"/>
      <c r="D1" s="77"/>
    </row>
    <row r="2" spans="1:4" ht="12.75">
      <c r="A2" s="78"/>
      <c r="B2" s="79"/>
      <c r="C2" s="79"/>
      <c r="D2" s="79"/>
    </row>
    <row r="3" spans="1:4" ht="14.25" customHeight="1">
      <c r="A3" s="2"/>
      <c r="B3" s="1"/>
      <c r="C3" s="1"/>
      <c r="D3" s="72" t="s">
        <v>136</v>
      </c>
    </row>
    <row r="4" spans="1:4" ht="15">
      <c r="A4" s="3" t="s">
        <v>1</v>
      </c>
      <c r="B4" s="3" t="s">
        <v>2</v>
      </c>
      <c r="C4" s="4" t="s">
        <v>3</v>
      </c>
      <c r="D4" s="4" t="s">
        <v>4</v>
      </c>
    </row>
    <row r="5" spans="1:4" ht="12.75" customHeight="1">
      <c r="A5" s="3"/>
      <c r="B5" s="3"/>
      <c r="C5" s="5"/>
      <c r="D5" s="5"/>
    </row>
    <row r="6" spans="1:4" ht="12.75" customHeight="1">
      <c r="A6" s="3" t="s">
        <v>5</v>
      </c>
      <c r="B6" s="3"/>
      <c r="C6" s="5"/>
      <c r="D6" s="5"/>
    </row>
    <row r="7" spans="1:4" ht="12.75" customHeight="1">
      <c r="A7" s="3"/>
      <c r="B7" s="3"/>
      <c r="C7" s="5"/>
      <c r="D7" s="5"/>
    </row>
    <row r="8" spans="1:4" ht="12.75" customHeight="1">
      <c r="A8" s="5" t="s">
        <v>6</v>
      </c>
      <c r="B8" s="3"/>
      <c r="C8" s="5"/>
      <c r="D8" s="5"/>
    </row>
    <row r="9" spans="1:4" ht="12.75" customHeight="1">
      <c r="A9" s="6">
        <v>1121</v>
      </c>
      <c r="B9" s="6" t="s">
        <v>166</v>
      </c>
      <c r="C9" s="5">
        <v>6013</v>
      </c>
      <c r="D9" s="5"/>
    </row>
    <row r="10" spans="1:4" ht="12.75" customHeight="1">
      <c r="A10" s="6">
        <v>1122</v>
      </c>
      <c r="B10" s="6" t="s">
        <v>7</v>
      </c>
      <c r="C10" s="7">
        <f>SUM(C11:C21)</f>
        <v>16256</v>
      </c>
      <c r="D10" s="5"/>
    </row>
    <row r="11" spans="1:4" ht="12.75" customHeight="1">
      <c r="A11" s="5"/>
      <c r="B11" s="8" t="s">
        <v>8</v>
      </c>
      <c r="C11" s="9">
        <v>140</v>
      </c>
      <c r="D11" s="5"/>
    </row>
    <row r="12" spans="1:4" ht="12.75" customHeight="1">
      <c r="A12" s="5"/>
      <c r="B12" s="8" t="s">
        <v>9</v>
      </c>
      <c r="C12" s="9">
        <v>964</v>
      </c>
      <c r="D12" s="5"/>
    </row>
    <row r="13" spans="1:4" ht="12.75" customHeight="1">
      <c r="A13" s="5"/>
      <c r="B13" s="8" t="s">
        <v>10</v>
      </c>
      <c r="C13" s="9">
        <v>639</v>
      </c>
      <c r="D13" s="5"/>
    </row>
    <row r="14" spans="1:4" ht="12.75" customHeight="1">
      <c r="A14" s="5"/>
      <c r="B14" s="8" t="s">
        <v>11</v>
      </c>
      <c r="C14" s="9">
        <v>5110</v>
      </c>
      <c r="D14" s="5"/>
    </row>
    <row r="15" spans="1:4" ht="12.75" customHeight="1">
      <c r="A15" s="5"/>
      <c r="B15" s="8" t="s">
        <v>12</v>
      </c>
      <c r="C15" s="9">
        <v>2669</v>
      </c>
      <c r="D15" s="5"/>
    </row>
    <row r="16" spans="1:4" ht="12.75" customHeight="1">
      <c r="A16" s="5"/>
      <c r="B16" s="8" t="s">
        <v>13</v>
      </c>
      <c r="C16" s="9">
        <v>577</v>
      </c>
      <c r="D16" s="5"/>
    </row>
    <row r="17" spans="1:4" ht="12.75" customHeight="1">
      <c r="A17" s="5"/>
      <c r="B17" s="8" t="s">
        <v>14</v>
      </c>
      <c r="C17" s="9">
        <v>210</v>
      </c>
      <c r="D17" s="5"/>
    </row>
    <row r="18" spans="1:4" ht="12.75" customHeight="1">
      <c r="A18" s="5"/>
      <c r="B18" s="8" t="s">
        <v>15</v>
      </c>
      <c r="C18" s="10">
        <v>206</v>
      </c>
      <c r="D18" s="5"/>
    </row>
    <row r="19" spans="1:4" ht="12.75" customHeight="1">
      <c r="A19" s="5"/>
      <c r="B19" s="8" t="s">
        <v>16</v>
      </c>
      <c r="C19" s="10">
        <v>17</v>
      </c>
      <c r="D19" s="5"/>
    </row>
    <row r="20" spans="1:4" ht="12.75" customHeight="1">
      <c r="A20" s="5"/>
      <c r="B20" s="8" t="s">
        <v>17</v>
      </c>
      <c r="C20" s="10">
        <v>5</v>
      </c>
      <c r="D20" s="5"/>
    </row>
    <row r="21" spans="1:4" ht="12.75" customHeight="1">
      <c r="A21" s="5"/>
      <c r="B21" s="8" t="s">
        <v>18</v>
      </c>
      <c r="C21" s="10">
        <v>5719</v>
      </c>
      <c r="D21" s="5"/>
    </row>
    <row r="22" spans="1:4" ht="12.75" customHeight="1">
      <c r="A22" s="11">
        <v>1124</v>
      </c>
      <c r="B22" s="12" t="s">
        <v>19</v>
      </c>
      <c r="C22" s="7">
        <f>SUM(C23:C27)</f>
        <v>28443</v>
      </c>
      <c r="D22" s="7"/>
    </row>
    <row r="23" spans="1:4" ht="12.75" customHeight="1">
      <c r="A23" s="5"/>
      <c r="B23" s="13" t="s">
        <v>20</v>
      </c>
      <c r="C23" s="10">
        <v>13663</v>
      </c>
      <c r="D23" s="14"/>
    </row>
    <row r="24" spans="1:4" ht="12.75" customHeight="1">
      <c r="A24" s="5"/>
      <c r="B24" s="13" t="s">
        <v>167</v>
      </c>
      <c r="C24" s="10">
        <v>-7262</v>
      </c>
      <c r="D24" s="14"/>
    </row>
    <row r="25" spans="1:4" ht="12.75" customHeight="1">
      <c r="A25" s="5"/>
      <c r="B25" s="13" t="s">
        <v>21</v>
      </c>
      <c r="C25" s="10">
        <v>1042</v>
      </c>
      <c r="D25" s="14"/>
    </row>
    <row r="26" spans="1:4" ht="12.75" customHeight="1">
      <c r="A26" s="5"/>
      <c r="B26" s="8" t="s">
        <v>22</v>
      </c>
      <c r="C26" s="10">
        <v>11000</v>
      </c>
      <c r="D26" s="14"/>
    </row>
    <row r="27" spans="1:4" ht="12.75" customHeight="1">
      <c r="A27" s="5"/>
      <c r="B27" s="8" t="s">
        <v>23</v>
      </c>
      <c r="C27" s="10">
        <v>10000</v>
      </c>
      <c r="D27" s="14"/>
    </row>
    <row r="28" spans="1:4" ht="12.75" customHeight="1">
      <c r="A28" s="15">
        <v>1131</v>
      </c>
      <c r="B28" s="16" t="s">
        <v>24</v>
      </c>
      <c r="C28" s="17">
        <f>SUM(C29:C36)</f>
        <v>2673</v>
      </c>
      <c r="D28" s="5"/>
    </row>
    <row r="29" spans="1:4" ht="12.75" customHeight="1">
      <c r="A29" s="18"/>
      <c r="B29" s="8" t="s">
        <v>25</v>
      </c>
      <c r="C29" s="10">
        <v>1226</v>
      </c>
      <c r="D29" s="5"/>
    </row>
    <row r="30" spans="1:4" ht="12.75" customHeight="1">
      <c r="A30" s="18"/>
      <c r="B30" s="19" t="s">
        <v>26</v>
      </c>
      <c r="C30" s="10">
        <v>304</v>
      </c>
      <c r="D30" s="5"/>
    </row>
    <row r="31" spans="1:4" ht="12.75" customHeight="1">
      <c r="A31" s="18"/>
      <c r="B31" s="9" t="s">
        <v>27</v>
      </c>
      <c r="C31" s="10">
        <v>68</v>
      </c>
      <c r="D31" s="5"/>
    </row>
    <row r="32" spans="1:4" ht="12.75" customHeight="1">
      <c r="A32" s="18"/>
      <c r="B32" s="19" t="s">
        <v>28</v>
      </c>
      <c r="C32" s="10">
        <v>519</v>
      </c>
      <c r="D32" s="5"/>
    </row>
    <row r="33" spans="1:4" ht="12.75" customHeight="1">
      <c r="A33" s="18"/>
      <c r="B33" s="8" t="s">
        <v>29</v>
      </c>
      <c r="C33" s="10">
        <v>123</v>
      </c>
      <c r="D33" s="5"/>
    </row>
    <row r="34" spans="1:4" ht="12.75" customHeight="1">
      <c r="A34" s="18"/>
      <c r="B34" s="19" t="s">
        <v>30</v>
      </c>
      <c r="C34" s="10">
        <v>-1</v>
      </c>
      <c r="D34" s="5"/>
    </row>
    <row r="35" spans="1:4" ht="12.75" customHeight="1">
      <c r="A35" s="18"/>
      <c r="B35" s="71" t="s">
        <v>134</v>
      </c>
      <c r="C35" s="10">
        <v>834</v>
      </c>
      <c r="D35" s="5"/>
    </row>
    <row r="36" spans="1:4" ht="12.75" customHeight="1">
      <c r="A36" s="18"/>
      <c r="B36" s="13" t="s">
        <v>31</v>
      </c>
      <c r="C36" s="10">
        <v>-400</v>
      </c>
      <c r="D36" s="5"/>
    </row>
    <row r="37" spans="1:4" ht="12.75" customHeight="1">
      <c r="A37" s="5" t="s">
        <v>32</v>
      </c>
      <c r="B37" s="3"/>
      <c r="C37" s="5">
        <f>C10+C22+C28+C9</f>
        <v>53385</v>
      </c>
      <c r="D37" s="5"/>
    </row>
    <row r="38" spans="1:4" ht="12.75" customHeight="1">
      <c r="A38" s="5"/>
      <c r="B38" s="20"/>
      <c r="C38" s="5"/>
      <c r="D38" s="5"/>
    </row>
    <row r="39" spans="1:4" ht="12.75" customHeight="1">
      <c r="A39" s="22" t="s">
        <v>35</v>
      </c>
      <c r="B39" s="20"/>
      <c r="C39" s="6"/>
      <c r="D39" s="14"/>
    </row>
    <row r="40" spans="1:4" ht="12.75" customHeight="1">
      <c r="A40" s="14">
        <v>2305</v>
      </c>
      <c r="B40" s="23" t="s">
        <v>36</v>
      </c>
      <c r="C40" s="24"/>
      <c r="D40" s="24">
        <f>SUM(D41:D42)</f>
        <v>322</v>
      </c>
    </row>
    <row r="41" spans="1:4" ht="12.75" customHeight="1">
      <c r="A41" s="14"/>
      <c r="B41" s="23" t="s">
        <v>37</v>
      </c>
      <c r="C41" s="6"/>
      <c r="D41" s="14">
        <v>254</v>
      </c>
    </row>
    <row r="42" spans="1:4" ht="12.75" customHeight="1">
      <c r="A42" s="14"/>
      <c r="B42" s="25" t="s">
        <v>38</v>
      </c>
      <c r="C42" s="6"/>
      <c r="D42" s="14">
        <v>68</v>
      </c>
    </row>
    <row r="43" spans="1:4" ht="12.75" customHeight="1">
      <c r="A43" s="14">
        <v>2309</v>
      </c>
      <c r="B43" s="23" t="s">
        <v>39</v>
      </c>
      <c r="C43" s="24"/>
      <c r="D43" s="24">
        <f>SUM(D44:D45)</f>
        <v>410</v>
      </c>
    </row>
    <row r="44" spans="1:4" ht="12.75" customHeight="1">
      <c r="A44" s="14"/>
      <c r="B44" s="23" t="s">
        <v>37</v>
      </c>
      <c r="C44" s="6"/>
      <c r="D44" s="14">
        <v>323</v>
      </c>
    </row>
    <row r="45" spans="1:4" ht="12.75" customHeight="1">
      <c r="A45" s="14"/>
      <c r="B45" s="25" t="s">
        <v>38</v>
      </c>
      <c r="C45" s="6"/>
      <c r="D45" s="14">
        <v>87</v>
      </c>
    </row>
    <row r="46" spans="1:4" ht="12.75" customHeight="1">
      <c r="A46" s="14">
        <v>2310</v>
      </c>
      <c r="B46" s="23" t="s">
        <v>40</v>
      </c>
      <c r="C46" s="24"/>
      <c r="D46" s="24">
        <f>SUM(D47:D48)</f>
        <v>104</v>
      </c>
    </row>
    <row r="47" spans="1:4" ht="12.75" customHeight="1">
      <c r="A47" s="14"/>
      <c r="B47" s="23" t="s">
        <v>37</v>
      </c>
      <c r="C47" s="6"/>
      <c r="D47" s="14">
        <v>82</v>
      </c>
    </row>
    <row r="48" spans="1:4" ht="12.75" customHeight="1">
      <c r="A48" s="14"/>
      <c r="B48" s="25" t="s">
        <v>38</v>
      </c>
      <c r="C48" s="6"/>
      <c r="D48" s="14">
        <v>22</v>
      </c>
    </row>
    <row r="49" spans="1:4" ht="12.75" customHeight="1">
      <c r="A49" s="14">
        <v>2315</v>
      </c>
      <c r="B49" s="23" t="s">
        <v>41</v>
      </c>
      <c r="C49" s="24"/>
      <c r="D49" s="24">
        <f>SUM(D50:D51)</f>
        <v>607</v>
      </c>
    </row>
    <row r="50" spans="1:4" ht="12.75" customHeight="1">
      <c r="A50" s="14"/>
      <c r="B50" s="23" t="s">
        <v>37</v>
      </c>
      <c r="C50" s="6"/>
      <c r="D50" s="14">
        <v>478</v>
      </c>
    </row>
    <row r="51" spans="1:4" ht="12.75" customHeight="1">
      <c r="A51" s="14"/>
      <c r="B51" s="25" t="s">
        <v>38</v>
      </c>
      <c r="C51" s="6"/>
      <c r="D51" s="14">
        <v>129</v>
      </c>
    </row>
    <row r="52" spans="1:4" ht="12.75" customHeight="1">
      <c r="A52" s="14">
        <v>2325</v>
      </c>
      <c r="B52" s="23" t="s">
        <v>42</v>
      </c>
      <c r="C52" s="24"/>
      <c r="D52" s="24">
        <f>SUM(D53:D54)</f>
        <v>352</v>
      </c>
    </row>
    <row r="53" spans="1:4" ht="12.75" customHeight="1">
      <c r="A53" s="14"/>
      <c r="B53" s="23" t="s">
        <v>37</v>
      </c>
      <c r="C53" s="6"/>
      <c r="D53" s="14">
        <v>277</v>
      </c>
    </row>
    <row r="54" spans="1:4" ht="12.75" customHeight="1">
      <c r="A54" s="14"/>
      <c r="B54" s="26" t="s">
        <v>38</v>
      </c>
      <c r="C54" s="6"/>
      <c r="D54" s="14">
        <v>75</v>
      </c>
    </row>
    <row r="55" spans="1:4" ht="12.75" customHeight="1">
      <c r="A55" s="14">
        <v>2330</v>
      </c>
      <c r="B55" s="6" t="s">
        <v>43</v>
      </c>
      <c r="C55" s="24"/>
      <c r="D55" s="24">
        <f>SUM(D56:D57)</f>
        <v>211</v>
      </c>
    </row>
    <row r="56" spans="1:4" ht="12.75" customHeight="1">
      <c r="A56" s="14"/>
      <c r="B56" s="23" t="s">
        <v>37</v>
      </c>
      <c r="C56" s="6"/>
      <c r="D56" s="14">
        <v>166</v>
      </c>
    </row>
    <row r="57" spans="1:4" ht="12.75" customHeight="1">
      <c r="A57" s="14"/>
      <c r="B57" s="25" t="s">
        <v>38</v>
      </c>
      <c r="C57" s="6"/>
      <c r="D57" s="14">
        <v>45</v>
      </c>
    </row>
    <row r="58" spans="1:4" ht="12.75" customHeight="1">
      <c r="A58" s="14">
        <v>2335</v>
      </c>
      <c r="B58" s="23" t="s">
        <v>44</v>
      </c>
      <c r="C58" s="24"/>
      <c r="D58" s="24">
        <f>SUM(D59:D60)</f>
        <v>123</v>
      </c>
    </row>
    <row r="59" spans="1:4" ht="12.75" customHeight="1">
      <c r="A59" s="14"/>
      <c r="B59" s="23" t="s">
        <v>37</v>
      </c>
      <c r="C59" s="6"/>
      <c r="D59" s="14">
        <v>97</v>
      </c>
    </row>
    <row r="60" spans="1:4" ht="12.75" customHeight="1">
      <c r="A60" s="14"/>
      <c r="B60" s="25" t="s">
        <v>38</v>
      </c>
      <c r="C60" s="6"/>
      <c r="D60" s="14">
        <v>26</v>
      </c>
    </row>
    <row r="61" spans="1:4" ht="12.75" customHeight="1">
      <c r="A61" s="14">
        <v>2345</v>
      </c>
      <c r="B61" s="23" t="s">
        <v>45</v>
      </c>
      <c r="C61" s="24"/>
      <c r="D61" s="24">
        <f>SUM(D62:D63)</f>
        <v>154</v>
      </c>
    </row>
    <row r="62" spans="1:4" ht="12.75" customHeight="1">
      <c r="A62" s="14"/>
      <c r="B62" s="23" t="s">
        <v>37</v>
      </c>
      <c r="C62" s="6"/>
      <c r="D62" s="14">
        <v>121</v>
      </c>
    </row>
    <row r="63" spans="1:4" ht="12.75" customHeight="1">
      <c r="A63" s="14"/>
      <c r="B63" s="25" t="s">
        <v>38</v>
      </c>
      <c r="C63" s="6"/>
      <c r="D63" s="14">
        <v>33</v>
      </c>
    </row>
    <row r="64" spans="1:4" ht="12.75" customHeight="1">
      <c r="A64" s="14">
        <v>2360</v>
      </c>
      <c r="B64" s="23" t="s">
        <v>46</v>
      </c>
      <c r="C64" s="24"/>
      <c r="D64" s="24">
        <f>SUM(D65:D66)</f>
        <v>89</v>
      </c>
    </row>
    <row r="65" spans="1:4" ht="12.75" customHeight="1">
      <c r="A65" s="14"/>
      <c r="B65" s="23" t="s">
        <v>37</v>
      </c>
      <c r="C65" s="6"/>
      <c r="D65" s="14">
        <v>70</v>
      </c>
    </row>
    <row r="66" spans="1:4" ht="12.75" customHeight="1">
      <c r="A66" s="14"/>
      <c r="B66" s="25" t="s">
        <v>38</v>
      </c>
      <c r="C66" s="6"/>
      <c r="D66" s="14">
        <v>19</v>
      </c>
    </row>
    <row r="67" spans="1:4" ht="12.75" customHeight="1">
      <c r="A67" s="6">
        <v>2510</v>
      </c>
      <c r="B67" s="23" t="s">
        <v>47</v>
      </c>
      <c r="C67" s="24"/>
      <c r="D67" s="24">
        <f>SUM(D68:D69)</f>
        <v>521</v>
      </c>
    </row>
    <row r="68" spans="1:4" ht="12.75" customHeight="1">
      <c r="A68" s="6"/>
      <c r="B68" s="23" t="s">
        <v>37</v>
      </c>
      <c r="C68" s="6"/>
      <c r="D68" s="14">
        <v>410</v>
      </c>
    </row>
    <row r="69" spans="1:4" ht="12.75" customHeight="1">
      <c r="A69" s="6"/>
      <c r="B69" s="27" t="s">
        <v>38</v>
      </c>
      <c r="C69" s="6"/>
      <c r="D69" s="14">
        <v>111</v>
      </c>
    </row>
    <row r="70" spans="1:4" ht="12.75" customHeight="1">
      <c r="A70" s="28">
        <v>2520</v>
      </c>
      <c r="B70" s="29" t="s">
        <v>48</v>
      </c>
      <c r="C70" s="24"/>
      <c r="D70" s="24">
        <f>SUM(D71:D72)</f>
        <v>1000</v>
      </c>
    </row>
    <row r="71" spans="1:4" ht="12.75" customHeight="1">
      <c r="A71" s="6"/>
      <c r="B71" s="23" t="s">
        <v>37</v>
      </c>
      <c r="C71" s="6"/>
      <c r="D71" s="14">
        <v>788</v>
      </c>
    </row>
    <row r="72" spans="1:4" ht="12.75" customHeight="1">
      <c r="A72" s="6"/>
      <c r="B72" s="27" t="s">
        <v>38</v>
      </c>
      <c r="C72" s="6"/>
      <c r="D72" s="14">
        <v>212</v>
      </c>
    </row>
    <row r="73" spans="1:4" ht="12.75" customHeight="1">
      <c r="A73" s="6">
        <v>2515</v>
      </c>
      <c r="B73" s="23" t="s">
        <v>49</v>
      </c>
      <c r="C73" s="24"/>
      <c r="D73" s="24">
        <f>SUM(D74:D75)</f>
        <v>567</v>
      </c>
    </row>
    <row r="74" spans="1:4" ht="12.75" customHeight="1">
      <c r="A74" s="6"/>
      <c r="B74" s="23" t="s">
        <v>37</v>
      </c>
      <c r="C74" s="6"/>
      <c r="D74" s="14">
        <v>446</v>
      </c>
    </row>
    <row r="75" spans="1:4" ht="12.75" customHeight="1">
      <c r="A75" s="6"/>
      <c r="B75" s="27" t="s">
        <v>38</v>
      </c>
      <c r="C75" s="6"/>
      <c r="D75" s="14">
        <v>121</v>
      </c>
    </row>
    <row r="76" spans="1:4" ht="12.75" customHeight="1">
      <c r="A76" s="6">
        <v>2530</v>
      </c>
      <c r="B76" s="23" t="s">
        <v>50</v>
      </c>
      <c r="C76" s="24"/>
      <c r="D76" s="24">
        <f>SUM(D77:D78)</f>
        <v>542</v>
      </c>
    </row>
    <row r="77" spans="1:4" ht="12.75" customHeight="1">
      <c r="A77" s="6"/>
      <c r="B77" s="23" t="s">
        <v>37</v>
      </c>
      <c r="C77" s="6"/>
      <c r="D77" s="14">
        <v>427</v>
      </c>
    </row>
    <row r="78" spans="1:4" ht="12.75" customHeight="1">
      <c r="A78" s="6"/>
      <c r="B78" s="26" t="s">
        <v>38</v>
      </c>
      <c r="C78" s="6"/>
      <c r="D78" s="14">
        <v>115</v>
      </c>
    </row>
    <row r="79" spans="1:4" ht="12.75" customHeight="1">
      <c r="A79" s="6"/>
      <c r="B79" s="75"/>
      <c r="C79" s="6"/>
      <c r="D79" s="14"/>
    </row>
    <row r="80" spans="1:4" ht="12.75" customHeight="1">
      <c r="A80" s="6">
        <v>2540</v>
      </c>
      <c r="B80" s="23" t="s">
        <v>51</v>
      </c>
      <c r="C80" s="24"/>
      <c r="D80" s="24">
        <f>SUM(D81:D82)</f>
        <v>553</v>
      </c>
    </row>
    <row r="81" spans="1:4" ht="12.75" customHeight="1">
      <c r="A81" s="6"/>
      <c r="B81" s="23" t="s">
        <v>37</v>
      </c>
      <c r="C81" s="6"/>
      <c r="D81" s="14">
        <v>435</v>
      </c>
    </row>
    <row r="82" spans="1:4" ht="12.75" customHeight="1">
      <c r="A82" s="6"/>
      <c r="B82" s="25" t="s">
        <v>38</v>
      </c>
      <c r="C82" s="6"/>
      <c r="D82" s="14">
        <v>118</v>
      </c>
    </row>
    <row r="83" spans="1:4" ht="12.75" customHeight="1">
      <c r="A83" s="6">
        <v>2560</v>
      </c>
      <c r="B83" s="23" t="s">
        <v>52</v>
      </c>
      <c r="C83" s="24"/>
      <c r="D83" s="24">
        <f>SUM(D84:D85)</f>
        <v>482</v>
      </c>
    </row>
    <row r="84" spans="1:4" ht="12.75" customHeight="1">
      <c r="A84" s="6"/>
      <c r="B84" s="23" t="s">
        <v>37</v>
      </c>
      <c r="C84" s="6"/>
      <c r="D84" s="14">
        <v>380</v>
      </c>
    </row>
    <row r="85" spans="1:4" ht="12.75" customHeight="1">
      <c r="A85" s="6"/>
      <c r="B85" s="25" t="s">
        <v>38</v>
      </c>
      <c r="C85" s="6"/>
      <c r="D85" s="14">
        <v>102</v>
      </c>
    </row>
    <row r="86" spans="1:4" ht="12.75" customHeight="1">
      <c r="A86" s="6">
        <v>2630</v>
      </c>
      <c r="B86" s="23" t="s">
        <v>53</v>
      </c>
      <c r="C86" s="24"/>
      <c r="D86" s="24">
        <f>SUM(D87:D88)</f>
        <v>758</v>
      </c>
    </row>
    <row r="87" spans="1:4" ht="12.75" customHeight="1">
      <c r="A87" s="6"/>
      <c r="B87" s="23" t="s">
        <v>37</v>
      </c>
      <c r="C87" s="6"/>
      <c r="D87" s="14">
        <v>597</v>
      </c>
    </row>
    <row r="88" spans="1:4" ht="12.75" customHeight="1">
      <c r="A88" s="6"/>
      <c r="B88" s="26" t="s">
        <v>38</v>
      </c>
      <c r="C88" s="6"/>
      <c r="D88" s="14">
        <v>161</v>
      </c>
    </row>
    <row r="89" spans="1:4" ht="12.75" customHeight="1">
      <c r="A89" s="30">
        <v>2640</v>
      </c>
      <c r="B89" s="31" t="s">
        <v>54</v>
      </c>
      <c r="C89" s="24"/>
      <c r="D89" s="24">
        <f>SUM(D90:D91)</f>
        <v>122</v>
      </c>
    </row>
    <row r="90" spans="1:4" ht="12.75" customHeight="1">
      <c r="A90" s="6"/>
      <c r="B90" s="23" t="s">
        <v>37</v>
      </c>
      <c r="C90" s="6"/>
      <c r="D90" s="14">
        <v>96</v>
      </c>
    </row>
    <row r="91" spans="1:4" ht="12.75" customHeight="1">
      <c r="A91" s="6"/>
      <c r="B91" s="25" t="s">
        <v>38</v>
      </c>
      <c r="C91" s="6"/>
      <c r="D91" s="14">
        <v>26</v>
      </c>
    </row>
    <row r="92" spans="1:4" ht="12.75" customHeight="1">
      <c r="A92" s="6">
        <v>2650</v>
      </c>
      <c r="B92" s="23" t="s">
        <v>55</v>
      </c>
      <c r="C92" s="24"/>
      <c r="D92" s="24">
        <f>SUM(D93:D94)</f>
        <v>1167</v>
      </c>
    </row>
    <row r="93" spans="1:4" ht="12.75" customHeight="1">
      <c r="A93" s="6"/>
      <c r="B93" s="23" t="s">
        <v>37</v>
      </c>
      <c r="C93" s="6"/>
      <c r="D93" s="14">
        <v>919</v>
      </c>
    </row>
    <row r="94" spans="1:4" ht="12.75" customHeight="1">
      <c r="A94" s="6"/>
      <c r="B94" s="25" t="s">
        <v>38</v>
      </c>
      <c r="C94" s="6"/>
      <c r="D94" s="14">
        <v>248</v>
      </c>
    </row>
    <row r="95" spans="1:4" ht="12.75" customHeight="1">
      <c r="A95" s="6">
        <v>2705</v>
      </c>
      <c r="B95" s="23" t="s">
        <v>56</v>
      </c>
      <c r="C95" s="24"/>
      <c r="D95" s="24">
        <f>SUM(D96:D97)</f>
        <v>816</v>
      </c>
    </row>
    <row r="96" spans="1:4" ht="12.75" customHeight="1">
      <c r="A96" s="6"/>
      <c r="B96" s="23" t="s">
        <v>37</v>
      </c>
      <c r="C96" s="6"/>
      <c r="D96" s="14">
        <v>642</v>
      </c>
    </row>
    <row r="97" spans="1:4" ht="12.75" customHeight="1">
      <c r="A97" s="6"/>
      <c r="B97" s="25" t="s">
        <v>38</v>
      </c>
      <c r="C97" s="6"/>
      <c r="D97" s="14">
        <v>174</v>
      </c>
    </row>
    <row r="98" spans="1:4" ht="12.75" customHeight="1">
      <c r="A98" s="30">
        <v>2720</v>
      </c>
      <c r="B98" s="32" t="s">
        <v>57</v>
      </c>
      <c r="C98" s="24"/>
      <c r="D98" s="24">
        <f>SUM(D99:D100)</f>
        <v>556</v>
      </c>
    </row>
    <row r="99" spans="1:4" ht="12.75" customHeight="1">
      <c r="A99" s="6"/>
      <c r="B99" s="6" t="s">
        <v>37</v>
      </c>
      <c r="C99" s="6"/>
      <c r="D99" s="14">
        <v>438</v>
      </c>
    </row>
    <row r="100" spans="1:4" ht="12.75" customHeight="1">
      <c r="A100" s="6"/>
      <c r="B100" s="25" t="s">
        <v>38</v>
      </c>
      <c r="C100" s="6"/>
      <c r="D100" s="14">
        <v>118</v>
      </c>
    </row>
    <row r="101" spans="1:4" ht="12.75" customHeight="1">
      <c r="A101" s="6">
        <v>2790</v>
      </c>
      <c r="B101" s="23" t="s">
        <v>58</v>
      </c>
      <c r="C101" s="24"/>
      <c r="D101" s="24">
        <f>SUM(D102:D103)</f>
        <v>246</v>
      </c>
    </row>
    <row r="102" spans="1:4" ht="12.75" customHeight="1">
      <c r="A102" s="6"/>
      <c r="B102" s="23" t="s">
        <v>37</v>
      </c>
      <c r="C102" s="6"/>
      <c r="D102" s="14">
        <v>194</v>
      </c>
    </row>
    <row r="103" spans="1:4" ht="12.75" customHeight="1">
      <c r="A103" s="6"/>
      <c r="B103" s="25" t="s">
        <v>38</v>
      </c>
      <c r="C103" s="6"/>
      <c r="D103" s="14">
        <v>52</v>
      </c>
    </row>
    <row r="104" spans="1:4" ht="12.75" customHeight="1">
      <c r="A104" s="6">
        <v>2850</v>
      </c>
      <c r="B104" s="23" t="s">
        <v>59</v>
      </c>
      <c r="C104" s="24"/>
      <c r="D104" s="24">
        <f>SUM(D105:D106)</f>
        <v>723</v>
      </c>
    </row>
    <row r="105" spans="1:4" ht="12.75" customHeight="1">
      <c r="A105" s="6"/>
      <c r="B105" s="23" t="s">
        <v>37</v>
      </c>
      <c r="C105" s="6"/>
      <c r="D105" s="14">
        <v>569</v>
      </c>
    </row>
    <row r="106" spans="1:4" ht="12.75" customHeight="1">
      <c r="A106" s="6"/>
      <c r="B106" s="25" t="s">
        <v>38</v>
      </c>
      <c r="C106" s="6"/>
      <c r="D106" s="14">
        <v>154</v>
      </c>
    </row>
    <row r="107" spans="1:4" ht="12.75" customHeight="1">
      <c r="A107" s="30">
        <v>2875</v>
      </c>
      <c r="B107" s="32" t="s">
        <v>60</v>
      </c>
      <c r="C107" s="24"/>
      <c r="D107" s="24">
        <f>SUM(D108:D109)</f>
        <v>1288</v>
      </c>
    </row>
    <row r="108" spans="1:4" ht="12.75" customHeight="1">
      <c r="A108" s="6"/>
      <c r="B108" s="6" t="s">
        <v>37</v>
      </c>
      <c r="C108" s="6"/>
      <c r="D108" s="14">
        <v>1014</v>
      </c>
    </row>
    <row r="109" spans="1:4" ht="12.75" customHeight="1">
      <c r="A109" s="6"/>
      <c r="B109" s="25" t="s">
        <v>38</v>
      </c>
      <c r="C109" s="6"/>
      <c r="D109" s="14">
        <v>274</v>
      </c>
    </row>
    <row r="110" spans="1:4" ht="12.75" customHeight="1">
      <c r="A110" s="30">
        <v>2985</v>
      </c>
      <c r="B110" s="32" t="s">
        <v>61</v>
      </c>
      <c r="C110" s="24"/>
      <c r="D110" s="24">
        <f>SUM(D111:D112)</f>
        <v>237</v>
      </c>
    </row>
    <row r="111" spans="1:4" ht="12.75" customHeight="1">
      <c r="A111" s="6"/>
      <c r="B111" s="23" t="s">
        <v>37</v>
      </c>
      <c r="C111" s="6"/>
      <c r="D111" s="14">
        <v>187</v>
      </c>
    </row>
    <row r="112" spans="1:4" ht="12.75" customHeight="1">
      <c r="A112" s="6"/>
      <c r="B112" s="25" t="s">
        <v>38</v>
      </c>
      <c r="C112" s="6"/>
      <c r="D112" s="14">
        <v>50</v>
      </c>
    </row>
    <row r="113" spans="1:5" ht="12.75" customHeight="1">
      <c r="A113" s="22" t="s">
        <v>62</v>
      </c>
      <c r="B113" s="33"/>
      <c r="C113" s="24"/>
      <c r="D113" s="24">
        <f>SUM(D110+D107+D104+D101+D98+D95+D92+D89+D86+D83+D80+D76+D73+D70+D67+D64+D61+D58+D55+D52+D49+D46+D43+D40)</f>
        <v>11950</v>
      </c>
      <c r="E113" s="34"/>
    </row>
    <row r="114" spans="1:4" ht="12.75" customHeight="1">
      <c r="A114" s="5"/>
      <c r="B114" s="20"/>
      <c r="C114" s="5"/>
      <c r="D114" s="22"/>
    </row>
    <row r="115" spans="1:4" ht="12.75" customHeight="1">
      <c r="A115" s="22" t="s">
        <v>63</v>
      </c>
      <c r="B115" s="6"/>
      <c r="C115" s="6"/>
      <c r="D115" s="14"/>
    </row>
    <row r="116" spans="1:4" ht="12.75" customHeight="1">
      <c r="A116" s="35">
        <v>3021</v>
      </c>
      <c r="B116" s="36" t="s">
        <v>64</v>
      </c>
      <c r="C116" s="6"/>
      <c r="D116" s="24"/>
    </row>
    <row r="117" spans="1:4" ht="12.75" customHeight="1">
      <c r="A117" s="37"/>
      <c r="B117" s="6" t="s">
        <v>37</v>
      </c>
      <c r="C117" s="6"/>
      <c r="D117" s="14">
        <v>1122</v>
      </c>
    </row>
    <row r="118" spans="1:4" ht="12.75" customHeight="1">
      <c r="A118" s="37"/>
      <c r="B118" s="26" t="s">
        <v>38</v>
      </c>
      <c r="C118" s="6"/>
      <c r="D118" s="14">
        <v>304</v>
      </c>
    </row>
    <row r="119" spans="1:4" ht="12.75" customHeight="1">
      <c r="A119" s="22" t="s">
        <v>65</v>
      </c>
      <c r="B119" s="29"/>
      <c r="C119" s="24"/>
      <c r="D119" s="24">
        <f>SUM(D117:D118)</f>
        <v>1426</v>
      </c>
    </row>
    <row r="120" spans="1:4" ht="12.75" customHeight="1">
      <c r="A120" s="22"/>
      <c r="B120" s="29"/>
      <c r="C120" s="6"/>
      <c r="D120" s="24"/>
    </row>
    <row r="121" spans="1:4" ht="12.75" customHeight="1">
      <c r="A121" s="22" t="s">
        <v>66</v>
      </c>
      <c r="B121" s="29"/>
      <c r="C121" s="6"/>
      <c r="D121" s="24"/>
    </row>
    <row r="122" spans="1:4" ht="12.75" customHeight="1">
      <c r="A122" s="14">
        <v>3030</v>
      </c>
      <c r="B122" s="29" t="s">
        <v>67</v>
      </c>
      <c r="C122" s="6"/>
      <c r="D122" s="24"/>
    </row>
    <row r="123" spans="1:4" ht="12.75" customHeight="1">
      <c r="A123" s="22"/>
      <c r="B123" s="29" t="s">
        <v>37</v>
      </c>
      <c r="C123" s="6"/>
      <c r="D123" s="14">
        <v>226</v>
      </c>
    </row>
    <row r="124" spans="1:4" ht="12.75" customHeight="1">
      <c r="A124" s="22"/>
      <c r="B124" s="26" t="s">
        <v>38</v>
      </c>
      <c r="C124" s="6"/>
      <c r="D124" s="14">
        <v>61</v>
      </c>
    </row>
    <row r="125" spans="1:4" ht="12.75" customHeight="1">
      <c r="A125" s="22" t="s">
        <v>68</v>
      </c>
      <c r="B125" s="29"/>
      <c r="C125" s="24"/>
      <c r="D125" s="24">
        <f>SUM(D123:D124)</f>
        <v>287</v>
      </c>
    </row>
    <row r="126" spans="1:4" ht="12.75" customHeight="1">
      <c r="A126" s="5"/>
      <c r="B126" s="20"/>
      <c r="C126" s="5"/>
      <c r="D126" s="22"/>
    </row>
    <row r="127" spans="1:4" ht="12.75" customHeight="1">
      <c r="A127" s="5" t="s">
        <v>69</v>
      </c>
      <c r="B127" s="20"/>
      <c r="C127" s="3"/>
      <c r="D127" s="38"/>
    </row>
    <row r="128" spans="1:4" ht="12.75" customHeight="1">
      <c r="A128" s="15">
        <v>3303</v>
      </c>
      <c r="B128" s="39" t="s">
        <v>70</v>
      </c>
      <c r="C128" s="6"/>
      <c r="D128" s="40">
        <v>3756</v>
      </c>
    </row>
    <row r="129" spans="1:4" ht="12.75" customHeight="1">
      <c r="A129" s="15">
        <v>3304</v>
      </c>
      <c r="B129" s="39" t="s">
        <v>71</v>
      </c>
      <c r="C129" s="6"/>
      <c r="D129" s="40">
        <v>1354</v>
      </c>
    </row>
    <row r="130" spans="1:4" ht="12.75" customHeight="1">
      <c r="A130" s="15">
        <v>3305</v>
      </c>
      <c r="B130" s="39" t="s">
        <v>72</v>
      </c>
      <c r="C130" s="6"/>
      <c r="D130" s="40">
        <v>140</v>
      </c>
    </row>
    <row r="131" spans="1:4" ht="12.75" customHeight="1">
      <c r="A131" s="15">
        <v>3306</v>
      </c>
      <c r="B131" s="39" t="s">
        <v>73</v>
      </c>
      <c r="C131" s="6"/>
      <c r="D131" s="40">
        <v>577</v>
      </c>
    </row>
    <row r="132" spans="1:4" ht="12.75" customHeight="1">
      <c r="A132" s="15">
        <v>3307</v>
      </c>
      <c r="B132" s="41" t="s">
        <v>74</v>
      </c>
      <c r="C132" s="6"/>
      <c r="D132" s="40">
        <v>519</v>
      </c>
    </row>
    <row r="133" spans="1:4" ht="12.75" customHeight="1">
      <c r="A133" s="15">
        <v>3308</v>
      </c>
      <c r="B133" s="42" t="s">
        <v>75</v>
      </c>
      <c r="C133" s="6"/>
      <c r="D133" s="40">
        <v>2669</v>
      </c>
    </row>
    <row r="134" spans="1:4" ht="12.75" customHeight="1">
      <c r="A134" s="15">
        <v>3309</v>
      </c>
      <c r="B134" s="39" t="s">
        <v>76</v>
      </c>
      <c r="C134" s="6"/>
      <c r="D134" s="40">
        <v>1154</v>
      </c>
    </row>
    <row r="135" spans="1:4" ht="12.75" customHeight="1">
      <c r="A135" s="43">
        <v>3312</v>
      </c>
      <c r="B135" s="39" t="s">
        <v>77</v>
      </c>
      <c r="C135" s="6"/>
      <c r="D135" s="14">
        <v>304</v>
      </c>
    </row>
    <row r="136" spans="1:5" ht="12.75" customHeight="1">
      <c r="A136" s="43">
        <v>3315</v>
      </c>
      <c r="B136" s="42" t="s">
        <v>78</v>
      </c>
      <c r="C136" s="6"/>
      <c r="D136" s="14">
        <v>5842</v>
      </c>
      <c r="E136" s="34"/>
    </row>
    <row r="137" spans="1:4" ht="12.75" customHeight="1">
      <c r="A137" s="43">
        <v>3316</v>
      </c>
      <c r="B137" s="14" t="s">
        <v>79</v>
      </c>
      <c r="C137" s="6"/>
      <c r="D137" s="14">
        <v>278</v>
      </c>
    </row>
    <row r="138" spans="1:4" ht="12.75" customHeight="1">
      <c r="A138" s="43">
        <v>3317</v>
      </c>
      <c r="B138" s="44" t="s">
        <v>80</v>
      </c>
      <c r="C138" s="6"/>
      <c r="D138" s="14">
        <v>-1</v>
      </c>
    </row>
    <row r="139" spans="1:4" ht="12.75" customHeight="1">
      <c r="A139" s="15">
        <v>3318</v>
      </c>
      <c r="B139" s="39" t="s">
        <v>81</v>
      </c>
      <c r="C139" s="6"/>
      <c r="D139" s="45">
        <v>449</v>
      </c>
    </row>
    <row r="140" spans="1:4" ht="12.75" customHeight="1">
      <c r="A140" s="43">
        <v>3319</v>
      </c>
      <c r="B140" s="42" t="s">
        <v>82</v>
      </c>
      <c r="C140" s="6"/>
      <c r="D140" s="14">
        <v>1226</v>
      </c>
    </row>
    <row r="141" spans="1:4" ht="12.75" customHeight="1">
      <c r="A141" s="43">
        <v>3320</v>
      </c>
      <c r="B141" s="42" t="s">
        <v>83</v>
      </c>
      <c r="C141" s="6"/>
      <c r="D141" s="14">
        <v>1042</v>
      </c>
    </row>
    <row r="142" spans="1:4" ht="12.75" customHeight="1">
      <c r="A142" s="43">
        <v>3352</v>
      </c>
      <c r="B142" s="42" t="s">
        <v>135</v>
      </c>
      <c r="C142" s="6"/>
      <c r="D142" s="14">
        <v>834</v>
      </c>
    </row>
    <row r="143" spans="1:4" ht="12.75" customHeight="1">
      <c r="A143" s="5" t="s">
        <v>84</v>
      </c>
      <c r="B143" s="46"/>
      <c r="C143" s="47"/>
      <c r="D143" s="47">
        <f>SUM(D128:D142)</f>
        <v>20143</v>
      </c>
    </row>
    <row r="144" spans="1:4" ht="12.75" customHeight="1">
      <c r="A144" s="5"/>
      <c r="B144" s="46"/>
      <c r="C144" s="47"/>
      <c r="D144" s="47"/>
    </row>
    <row r="145" spans="1:4" ht="12.75" customHeight="1">
      <c r="A145" s="5" t="s">
        <v>85</v>
      </c>
      <c r="B145" s="48"/>
      <c r="C145" s="47"/>
      <c r="D145" s="47"/>
    </row>
    <row r="146" spans="1:4" ht="12.75" customHeight="1">
      <c r="A146" s="49">
        <v>4034</v>
      </c>
      <c r="B146" s="50" t="s">
        <v>86</v>
      </c>
      <c r="C146" s="47"/>
      <c r="D146" s="45">
        <v>600</v>
      </c>
    </row>
    <row r="147" spans="1:4" ht="12.75" customHeight="1">
      <c r="A147" s="5" t="s">
        <v>87</v>
      </c>
      <c r="B147" s="48"/>
      <c r="C147" s="47"/>
      <c r="D147" s="47">
        <f>SUM(D146)</f>
        <v>600</v>
      </c>
    </row>
    <row r="148" spans="1:4" ht="12.75" customHeight="1">
      <c r="A148" s="5"/>
      <c r="B148" s="48"/>
      <c r="C148" s="47"/>
      <c r="D148" s="47"/>
    </row>
    <row r="149" spans="1:4" ht="12.75" customHeight="1">
      <c r="A149" s="5" t="s">
        <v>88</v>
      </c>
      <c r="B149" s="51"/>
      <c r="C149" s="5"/>
      <c r="D149" s="5"/>
    </row>
    <row r="150" spans="1:4" ht="12.75" customHeight="1">
      <c r="A150" s="6">
        <v>5011</v>
      </c>
      <c r="B150" s="52" t="s">
        <v>89</v>
      </c>
      <c r="C150" s="5"/>
      <c r="D150" s="6">
        <v>11000</v>
      </c>
    </row>
    <row r="151" spans="1:4" ht="12.75" customHeight="1">
      <c r="A151" s="5" t="s">
        <v>90</v>
      </c>
      <c r="B151" s="52"/>
      <c r="C151" s="5"/>
      <c r="D151" s="5">
        <f>SUM(D150)</f>
        <v>11000</v>
      </c>
    </row>
    <row r="152" spans="1:4" ht="12.75" customHeight="1">
      <c r="A152" s="3"/>
      <c r="B152" s="53"/>
      <c r="C152" s="5"/>
      <c r="D152" s="5"/>
    </row>
    <row r="153" spans="1:4" ht="12.75" customHeight="1">
      <c r="A153" s="3"/>
      <c r="B153" s="53"/>
      <c r="C153" s="5"/>
      <c r="D153" s="5"/>
    </row>
    <row r="154" spans="1:4" ht="12.75" customHeight="1">
      <c r="A154" s="38" t="s">
        <v>5</v>
      </c>
      <c r="B154" s="3"/>
      <c r="C154" s="5">
        <f>SUM(C37)</f>
        <v>53385</v>
      </c>
      <c r="D154" s="22">
        <f>SUM(D151+D147+D143+D125+D119+D113)</f>
        <v>45406</v>
      </c>
    </row>
    <row r="155" spans="1:4" ht="12.75" customHeight="1">
      <c r="A155" s="38"/>
      <c r="B155" s="20"/>
      <c r="C155" s="5"/>
      <c r="D155" s="22"/>
    </row>
    <row r="156" spans="1:4" ht="12.75" customHeight="1">
      <c r="A156" s="38"/>
      <c r="B156" s="20"/>
      <c r="C156" s="5"/>
      <c r="D156" s="22"/>
    </row>
    <row r="157" spans="1:4" ht="12.75" customHeight="1">
      <c r="A157" s="38"/>
      <c r="B157" s="20"/>
      <c r="C157" s="5"/>
      <c r="D157" s="22"/>
    </row>
    <row r="158" spans="1:4" ht="12.75" customHeight="1">
      <c r="A158" s="38"/>
      <c r="B158" s="20"/>
      <c r="C158" s="5"/>
      <c r="D158" s="22"/>
    </row>
    <row r="159" spans="1:4" ht="12.75" customHeight="1">
      <c r="A159" s="38" t="s">
        <v>92</v>
      </c>
      <c r="B159" s="20"/>
      <c r="C159" s="38"/>
      <c r="D159" s="3"/>
    </row>
    <row r="160" spans="1:4" ht="12.75" customHeight="1">
      <c r="A160" s="38"/>
      <c r="B160" s="53"/>
      <c r="C160" s="38"/>
      <c r="D160" s="54"/>
    </row>
    <row r="161" spans="1:4" ht="12.75" customHeight="1">
      <c r="A161" s="5" t="s">
        <v>6</v>
      </c>
      <c r="B161" s="53"/>
      <c r="C161" s="6"/>
      <c r="D161" s="28"/>
    </row>
    <row r="162" spans="1:4" ht="12.75" customHeight="1">
      <c r="A162" s="6">
        <v>1016</v>
      </c>
      <c r="B162" s="29" t="s">
        <v>176</v>
      </c>
      <c r="C162" s="6">
        <v>3384</v>
      </c>
      <c r="D162" s="28"/>
    </row>
    <row r="163" spans="1:4" ht="12.75" customHeight="1">
      <c r="A163" s="6">
        <v>1037</v>
      </c>
      <c r="B163" s="29" t="s">
        <v>177</v>
      </c>
      <c r="C163" s="6">
        <v>-840</v>
      </c>
      <c r="D163" s="28"/>
    </row>
    <row r="164" spans="1:4" ht="12.75" customHeight="1">
      <c r="A164" s="6">
        <v>1041</v>
      </c>
      <c r="B164" s="29" t="s">
        <v>173</v>
      </c>
      <c r="C164" s="6">
        <v>-17853</v>
      </c>
      <c r="D164" s="28"/>
    </row>
    <row r="165" spans="1:4" ht="12.75" customHeight="1">
      <c r="A165" s="6">
        <v>1061</v>
      </c>
      <c r="B165" s="29" t="s">
        <v>155</v>
      </c>
      <c r="C165" s="6">
        <v>122365</v>
      </c>
      <c r="D165" s="28"/>
    </row>
    <row r="166" spans="1:4" ht="12.75" customHeight="1">
      <c r="A166" s="6">
        <v>1062</v>
      </c>
      <c r="B166" s="29" t="s">
        <v>156</v>
      </c>
      <c r="C166" s="6">
        <v>14979</v>
      </c>
      <c r="D166" s="28"/>
    </row>
    <row r="167" spans="1:4" ht="12.75" customHeight="1">
      <c r="A167" s="6">
        <v>1063</v>
      </c>
      <c r="B167" s="29" t="s">
        <v>157</v>
      </c>
      <c r="C167" s="6">
        <v>22144</v>
      </c>
      <c r="D167" s="28"/>
    </row>
    <row r="168" spans="1:4" ht="12.75" customHeight="1">
      <c r="A168" s="6">
        <v>1064</v>
      </c>
      <c r="B168" s="29" t="s">
        <v>158</v>
      </c>
      <c r="C168" s="6">
        <v>20681</v>
      </c>
      <c r="D168" s="28"/>
    </row>
    <row r="169" spans="1:4" ht="12.75" customHeight="1">
      <c r="A169" s="6">
        <v>1065</v>
      </c>
      <c r="B169" s="29" t="s">
        <v>159</v>
      </c>
      <c r="C169" s="6">
        <v>-20982</v>
      </c>
      <c r="D169" s="28"/>
    </row>
    <row r="170" spans="1:4" ht="12.75" customHeight="1">
      <c r="A170" s="6">
        <v>1066</v>
      </c>
      <c r="B170" s="29" t="s">
        <v>160</v>
      </c>
      <c r="C170" s="6">
        <v>20982</v>
      </c>
      <c r="D170" s="28"/>
    </row>
    <row r="171" spans="1:4" ht="12.75" customHeight="1">
      <c r="A171" s="6">
        <v>1072</v>
      </c>
      <c r="B171" s="29" t="s">
        <v>161</v>
      </c>
      <c r="C171" s="6">
        <v>6556</v>
      </c>
      <c r="D171" s="28"/>
    </row>
    <row r="172" spans="1:4" ht="12.75" customHeight="1">
      <c r="A172" s="6">
        <v>1081</v>
      </c>
      <c r="B172" s="29" t="s">
        <v>162</v>
      </c>
      <c r="C172" s="6">
        <v>-3806</v>
      </c>
      <c r="D172" s="28"/>
    </row>
    <row r="173" spans="1:4" ht="12.75" customHeight="1">
      <c r="A173" s="6">
        <v>1083</v>
      </c>
      <c r="B173" s="29" t="s">
        <v>163</v>
      </c>
      <c r="C173" s="6">
        <v>3806</v>
      </c>
      <c r="D173" s="28"/>
    </row>
    <row r="174" spans="1:4" ht="12.75" customHeight="1">
      <c r="A174" s="6">
        <v>1092</v>
      </c>
      <c r="B174" s="29" t="s">
        <v>164</v>
      </c>
      <c r="C174" s="6">
        <v>50</v>
      </c>
      <c r="D174" s="28"/>
    </row>
    <row r="175" spans="1:4" ht="12.75" customHeight="1">
      <c r="A175" s="6">
        <v>1097</v>
      </c>
      <c r="B175" s="29" t="s">
        <v>219</v>
      </c>
      <c r="C175" s="6">
        <v>21899</v>
      </c>
      <c r="D175" s="28"/>
    </row>
    <row r="176" spans="1:4" ht="12.75" customHeight="1">
      <c r="A176" s="6">
        <v>1133</v>
      </c>
      <c r="B176" s="29" t="s">
        <v>169</v>
      </c>
      <c r="C176" s="6">
        <v>26073</v>
      </c>
      <c r="D176" s="28"/>
    </row>
    <row r="177" spans="1:4" ht="12.75" customHeight="1">
      <c r="A177" s="6">
        <v>1143</v>
      </c>
      <c r="B177" s="29" t="s">
        <v>197</v>
      </c>
      <c r="C177" s="6">
        <v>-268018</v>
      </c>
      <c r="D177" s="28"/>
    </row>
    <row r="178" spans="1:4" ht="12.75" customHeight="1">
      <c r="A178" s="6">
        <v>1161</v>
      </c>
      <c r="B178" s="29" t="s">
        <v>170</v>
      </c>
      <c r="C178" s="6">
        <v>-26073</v>
      </c>
      <c r="D178" s="28"/>
    </row>
    <row r="179" spans="1:4" ht="12.75" customHeight="1">
      <c r="A179" s="6">
        <v>1182</v>
      </c>
      <c r="B179" s="29" t="s">
        <v>201</v>
      </c>
      <c r="C179" s="6">
        <v>-158400</v>
      </c>
      <c r="D179" s="28"/>
    </row>
    <row r="180" spans="1:4" ht="12.75" customHeight="1">
      <c r="A180" s="6">
        <v>1301</v>
      </c>
      <c r="B180" s="29" t="s">
        <v>214</v>
      </c>
      <c r="C180" s="6">
        <v>70</v>
      </c>
      <c r="D180" s="28"/>
    </row>
    <row r="181" spans="1:4" ht="12.75" customHeight="1">
      <c r="A181" s="6">
        <v>1302</v>
      </c>
      <c r="B181" s="29" t="s">
        <v>216</v>
      </c>
      <c r="C181" s="6">
        <v>16</v>
      </c>
      <c r="D181" s="28"/>
    </row>
    <row r="182" spans="1:4" ht="12.75" customHeight="1">
      <c r="A182" s="18">
        <v>1330</v>
      </c>
      <c r="B182" s="55" t="s">
        <v>107</v>
      </c>
      <c r="C182" s="56">
        <f>SUM(C183:C184)</f>
        <v>5108</v>
      </c>
      <c r="D182" s="28"/>
    </row>
    <row r="183" spans="1:4" ht="12.75" customHeight="1">
      <c r="A183" s="37"/>
      <c r="B183" s="57" t="s">
        <v>59</v>
      </c>
      <c r="C183" s="9">
        <v>-3892</v>
      </c>
      <c r="D183" s="28"/>
    </row>
    <row r="184" spans="1:4" ht="12.75" customHeight="1">
      <c r="A184" s="37"/>
      <c r="B184" s="57" t="s">
        <v>109</v>
      </c>
      <c r="C184" s="9">
        <v>9000</v>
      </c>
      <c r="D184" s="28"/>
    </row>
    <row r="185" spans="1:4" ht="12.75" customHeight="1">
      <c r="A185" s="18">
        <v>1340</v>
      </c>
      <c r="B185" s="58" t="s">
        <v>108</v>
      </c>
      <c r="C185" s="56">
        <f>SUM(C186)</f>
        <v>1000</v>
      </c>
      <c r="D185" s="28"/>
    </row>
    <row r="186" spans="1:4" ht="12.75" customHeight="1">
      <c r="A186" s="18"/>
      <c r="B186" s="57" t="s">
        <v>109</v>
      </c>
      <c r="C186" s="9">
        <v>1000</v>
      </c>
      <c r="D186" s="28"/>
    </row>
    <row r="187" spans="1:4" ht="12.75" customHeight="1">
      <c r="A187" s="18">
        <v>1350</v>
      </c>
      <c r="B187" s="55" t="s">
        <v>110</v>
      </c>
      <c r="C187" s="56">
        <f>SUM(C188)</f>
        <v>3892</v>
      </c>
      <c r="D187" s="28"/>
    </row>
    <row r="188" spans="1:4" ht="12.75" customHeight="1">
      <c r="A188" s="37"/>
      <c r="B188" s="57" t="s">
        <v>59</v>
      </c>
      <c r="C188" s="9">
        <v>3892</v>
      </c>
      <c r="D188" s="28"/>
    </row>
    <row r="189" spans="1:4" ht="12.75" customHeight="1">
      <c r="A189" s="18">
        <v>1370</v>
      </c>
      <c r="B189" s="58" t="s">
        <v>93</v>
      </c>
      <c r="C189" s="56">
        <f>SUM(C190)</f>
        <v>2000</v>
      </c>
      <c r="D189" s="28"/>
    </row>
    <row r="190" spans="1:4" ht="12.75" customHeight="1">
      <c r="A190" s="18"/>
      <c r="B190" s="57" t="s">
        <v>109</v>
      </c>
      <c r="C190" s="9">
        <v>2000</v>
      </c>
      <c r="D190" s="28"/>
    </row>
    <row r="191" spans="1:4" ht="12.75" customHeight="1">
      <c r="A191" s="18">
        <v>1420</v>
      </c>
      <c r="B191" s="55" t="s">
        <v>111</v>
      </c>
      <c r="C191" s="56">
        <f>SUM(C192)</f>
        <v>81</v>
      </c>
      <c r="D191" s="28"/>
    </row>
    <row r="192" spans="1:4" ht="12.75" customHeight="1">
      <c r="A192" s="37"/>
      <c r="B192" s="57" t="s">
        <v>94</v>
      </c>
      <c r="C192" s="9">
        <v>81</v>
      </c>
      <c r="D192" s="28"/>
    </row>
    <row r="193" spans="1:4" ht="12.75" customHeight="1">
      <c r="A193" s="18">
        <v>1421</v>
      </c>
      <c r="B193" s="55" t="s">
        <v>112</v>
      </c>
      <c r="C193" s="56">
        <f>SUM(C194)</f>
        <v>506</v>
      </c>
      <c r="D193" s="28"/>
    </row>
    <row r="194" spans="1:4" ht="12.75" customHeight="1">
      <c r="A194" s="37"/>
      <c r="B194" s="57" t="s">
        <v>109</v>
      </c>
      <c r="C194" s="9">
        <v>506</v>
      </c>
      <c r="D194" s="28"/>
    </row>
    <row r="195" spans="1:4" ht="12.75" customHeight="1">
      <c r="A195" s="5" t="s">
        <v>32</v>
      </c>
      <c r="B195" s="53"/>
      <c r="C195" s="56">
        <f>SUM(C182+C185+C187+C189+C191+C193+C165+C166+C167+C168+C169+C170+C171+C173+C172+C174+C176+C178+C164+C162+C163+C177+C179+C180+C181+C175)</f>
        <v>-220380</v>
      </c>
      <c r="D195" s="28"/>
    </row>
    <row r="196" spans="1:4" ht="12.75" customHeight="1">
      <c r="A196" s="5"/>
      <c r="B196" s="53"/>
      <c r="C196" s="56"/>
      <c r="D196" s="28"/>
    </row>
    <row r="197" spans="1:4" ht="12.75" customHeight="1">
      <c r="A197" s="5" t="s">
        <v>33</v>
      </c>
      <c r="B197" s="53"/>
      <c r="C197" s="56"/>
      <c r="D197" s="28"/>
    </row>
    <row r="198" spans="1:4" ht="12.75" customHeight="1">
      <c r="A198" s="6">
        <v>1801</v>
      </c>
      <c r="B198" s="29" t="s">
        <v>171</v>
      </c>
      <c r="C198" s="56"/>
      <c r="D198" s="28">
        <v>-37484</v>
      </c>
    </row>
    <row r="199" spans="1:4" ht="12.75" customHeight="1">
      <c r="A199" s="6">
        <v>1804</v>
      </c>
      <c r="B199" s="29" t="s">
        <v>172</v>
      </c>
      <c r="C199" s="56"/>
      <c r="D199" s="28">
        <v>-17853</v>
      </c>
    </row>
    <row r="200" spans="1:4" ht="12.75" customHeight="1">
      <c r="A200" s="6">
        <v>1805</v>
      </c>
      <c r="B200" s="29" t="s">
        <v>174</v>
      </c>
      <c r="C200" s="56"/>
      <c r="D200" s="28">
        <v>-36124</v>
      </c>
    </row>
    <row r="201" spans="1:4" ht="12.75" customHeight="1">
      <c r="A201" s="5" t="s">
        <v>33</v>
      </c>
      <c r="B201" s="29"/>
      <c r="C201" s="56"/>
      <c r="D201" s="59">
        <f>SUM(D198:D200)</f>
        <v>-91461</v>
      </c>
    </row>
    <row r="202" spans="1:4" ht="12.75" customHeight="1">
      <c r="A202" s="37"/>
      <c r="B202" s="29"/>
      <c r="C202" s="6"/>
      <c r="D202" s="28"/>
    </row>
    <row r="203" spans="1:4" ht="12.75" customHeight="1">
      <c r="A203" s="22" t="s">
        <v>95</v>
      </c>
      <c r="B203" s="20"/>
      <c r="C203" s="6"/>
      <c r="D203" s="28"/>
    </row>
    <row r="204" spans="1:4" ht="12.75" customHeight="1">
      <c r="A204" s="6">
        <v>2640</v>
      </c>
      <c r="B204" s="29" t="s">
        <v>96</v>
      </c>
      <c r="C204" s="6"/>
      <c r="D204" s="59">
        <f>SUM(D205:D208)</f>
        <v>81</v>
      </c>
    </row>
    <row r="205" spans="1:4" ht="12.75" customHeight="1">
      <c r="A205" s="37"/>
      <c r="B205" s="60" t="s">
        <v>37</v>
      </c>
      <c r="C205" s="6"/>
      <c r="D205" s="28">
        <v>-1676</v>
      </c>
    </row>
    <row r="206" spans="1:4" ht="12.75" customHeight="1">
      <c r="A206" s="37"/>
      <c r="B206" s="60" t="s">
        <v>97</v>
      </c>
      <c r="C206" s="6"/>
      <c r="D206" s="28">
        <v>-3320</v>
      </c>
    </row>
    <row r="207" spans="1:4" ht="12.75" customHeight="1">
      <c r="A207" s="37"/>
      <c r="B207" s="60" t="s">
        <v>98</v>
      </c>
      <c r="C207" s="6"/>
      <c r="D207" s="28">
        <v>4996</v>
      </c>
    </row>
    <row r="208" spans="1:4" ht="12.75" customHeight="1">
      <c r="A208" s="37"/>
      <c r="B208" s="60" t="s">
        <v>99</v>
      </c>
      <c r="C208" s="6"/>
      <c r="D208" s="28">
        <v>81</v>
      </c>
    </row>
    <row r="209" spans="1:4" ht="12.75" customHeight="1">
      <c r="A209" s="30">
        <v>2875</v>
      </c>
      <c r="B209" s="32" t="s">
        <v>194</v>
      </c>
      <c r="C209" s="6"/>
      <c r="D209" s="61">
        <f>SUM(D210:D212)</f>
        <v>1955</v>
      </c>
    </row>
    <row r="210" spans="1:4" ht="12.75" customHeight="1">
      <c r="A210" s="62"/>
      <c r="B210" s="33" t="s">
        <v>37</v>
      </c>
      <c r="C210" s="6"/>
      <c r="D210" s="63">
        <v>1472</v>
      </c>
    </row>
    <row r="211" spans="1:4" ht="12.75" customHeight="1">
      <c r="A211" s="62"/>
      <c r="B211" s="64" t="s">
        <v>38</v>
      </c>
      <c r="C211" s="6"/>
      <c r="D211" s="63">
        <v>397</v>
      </c>
    </row>
    <row r="212" spans="1:4" ht="12.75" customHeight="1">
      <c r="A212" s="62"/>
      <c r="B212" s="9" t="s">
        <v>98</v>
      </c>
      <c r="C212" s="6"/>
      <c r="D212" s="63">
        <v>86</v>
      </c>
    </row>
    <row r="213" spans="1:4" ht="12.75" customHeight="1">
      <c r="A213" s="6">
        <v>2985</v>
      </c>
      <c r="B213" s="29" t="s">
        <v>109</v>
      </c>
      <c r="C213" s="6"/>
      <c r="D213" s="61">
        <f>SUM(D214:D215)</f>
        <v>12506</v>
      </c>
    </row>
    <row r="214" spans="1:4" ht="12.75" customHeight="1">
      <c r="A214" s="6"/>
      <c r="B214" s="60" t="s">
        <v>98</v>
      </c>
      <c r="C214" s="6"/>
      <c r="D214" s="63">
        <v>11658</v>
      </c>
    </row>
    <row r="215" spans="1:4" ht="12.75" customHeight="1">
      <c r="A215" s="6"/>
      <c r="B215" s="60" t="s">
        <v>100</v>
      </c>
      <c r="C215" s="6"/>
      <c r="D215" s="63">
        <v>848</v>
      </c>
    </row>
    <row r="216" spans="1:4" ht="12.75" customHeight="1">
      <c r="A216" s="5" t="s">
        <v>62</v>
      </c>
      <c r="B216" s="29"/>
      <c r="C216" s="6"/>
      <c r="D216" s="59">
        <f>D204+D209+D213</f>
        <v>14542</v>
      </c>
    </row>
    <row r="217" spans="1:4" ht="12.75" customHeight="1">
      <c r="A217" s="5"/>
      <c r="B217" s="29"/>
      <c r="C217" s="6"/>
      <c r="D217" s="59"/>
    </row>
    <row r="218" spans="1:4" ht="12.75" customHeight="1">
      <c r="A218" s="5" t="s">
        <v>113</v>
      </c>
      <c r="B218" s="29"/>
      <c r="C218" s="6"/>
      <c r="D218" s="28"/>
    </row>
    <row r="219" spans="1:4" ht="12.75" customHeight="1">
      <c r="A219" s="49">
        <v>3941</v>
      </c>
      <c r="B219" s="66" t="s">
        <v>102</v>
      </c>
      <c r="C219" s="6"/>
      <c r="D219" s="63">
        <v>-1955</v>
      </c>
    </row>
    <row r="220" spans="1:4" ht="12.75" customHeight="1">
      <c r="A220" s="5" t="s">
        <v>103</v>
      </c>
      <c r="B220" s="29"/>
      <c r="C220" s="6"/>
      <c r="D220" s="59">
        <f>SUM(D219)</f>
        <v>-1955</v>
      </c>
    </row>
    <row r="221" spans="1:4" ht="12.75" customHeight="1">
      <c r="A221" s="5"/>
      <c r="B221" s="29"/>
      <c r="C221" s="6"/>
      <c r="D221" s="59"/>
    </row>
    <row r="222" spans="1:4" ht="12.75" customHeight="1">
      <c r="A222" s="22" t="s">
        <v>195</v>
      </c>
      <c r="B222" s="20"/>
      <c r="C222" s="6"/>
      <c r="D222" s="28"/>
    </row>
    <row r="223" spans="1:4" ht="12.75" customHeight="1">
      <c r="A223" s="6">
        <v>2530</v>
      </c>
      <c r="B223" s="26" t="s">
        <v>50</v>
      </c>
      <c r="C223" s="6"/>
      <c r="D223" s="59">
        <f>SUM(D224:D225)</f>
        <v>-353</v>
      </c>
    </row>
    <row r="224" spans="1:4" ht="12.75" customHeight="1">
      <c r="A224" s="6"/>
      <c r="B224" s="26" t="s">
        <v>37</v>
      </c>
      <c r="C224" s="6"/>
      <c r="D224" s="28">
        <v>-278</v>
      </c>
    </row>
    <row r="225" spans="1:4" ht="12.75" customHeight="1">
      <c r="A225" s="6"/>
      <c r="B225" s="26" t="s">
        <v>38</v>
      </c>
      <c r="C225" s="6"/>
      <c r="D225" s="28">
        <v>-75</v>
      </c>
    </row>
    <row r="226" spans="1:4" ht="12.75" customHeight="1">
      <c r="A226" s="65">
        <v>2640</v>
      </c>
      <c r="B226" s="31" t="s">
        <v>54</v>
      </c>
      <c r="C226" s="6"/>
      <c r="D226" s="59">
        <f>SUM(D227:D228)</f>
        <v>-489</v>
      </c>
    </row>
    <row r="227" spans="1:4" ht="12.75" customHeight="1">
      <c r="A227" s="6"/>
      <c r="B227" s="23" t="s">
        <v>37</v>
      </c>
      <c r="C227" s="6"/>
      <c r="D227" s="28">
        <v>-385</v>
      </c>
    </row>
    <row r="228" spans="1:4" ht="12.75" customHeight="1">
      <c r="A228" s="6"/>
      <c r="B228" s="25" t="s">
        <v>38</v>
      </c>
      <c r="C228" s="6"/>
      <c r="D228" s="28">
        <v>-104</v>
      </c>
    </row>
    <row r="229" spans="1:4" ht="12.75" customHeight="1">
      <c r="A229" s="6">
        <v>2650</v>
      </c>
      <c r="B229" s="23" t="s">
        <v>55</v>
      </c>
      <c r="C229" s="6"/>
      <c r="D229" s="59">
        <f>SUM(D230:D231)</f>
        <v>-95</v>
      </c>
    </row>
    <row r="230" spans="1:4" ht="12.75" customHeight="1">
      <c r="A230" s="6"/>
      <c r="B230" s="23" t="s">
        <v>37</v>
      </c>
      <c r="C230" s="6"/>
      <c r="D230" s="28">
        <v>-75</v>
      </c>
    </row>
    <row r="231" spans="1:4" ht="12.75" customHeight="1">
      <c r="A231" s="6"/>
      <c r="B231" s="25" t="s">
        <v>38</v>
      </c>
      <c r="C231" s="6"/>
      <c r="D231" s="28">
        <v>-20</v>
      </c>
    </row>
    <row r="232" spans="1:4" ht="12.75" customHeight="1">
      <c r="A232" s="6">
        <v>2705</v>
      </c>
      <c r="B232" s="23" t="s">
        <v>196</v>
      </c>
      <c r="C232" s="6"/>
      <c r="D232" s="59">
        <f>SUM(D233:D235)</f>
        <v>5797</v>
      </c>
    </row>
    <row r="233" spans="1:4" ht="12.75" customHeight="1">
      <c r="A233" s="6"/>
      <c r="B233" s="23" t="s">
        <v>101</v>
      </c>
      <c r="C233" s="6"/>
      <c r="D233" s="28">
        <v>-473</v>
      </c>
    </row>
    <row r="234" spans="1:4" ht="12.75" customHeight="1">
      <c r="A234" s="6"/>
      <c r="B234" s="26" t="s">
        <v>38</v>
      </c>
      <c r="C234" s="6"/>
      <c r="D234" s="28">
        <v>-128</v>
      </c>
    </row>
    <row r="235" spans="1:4" ht="12.75" customHeight="1">
      <c r="A235" s="6"/>
      <c r="B235" s="74" t="s">
        <v>98</v>
      </c>
      <c r="C235" s="6"/>
      <c r="D235" s="28">
        <v>6398</v>
      </c>
    </row>
    <row r="236" spans="1:4" ht="12.75" customHeight="1">
      <c r="A236" s="5" t="s">
        <v>62</v>
      </c>
      <c r="B236" s="29"/>
      <c r="C236" s="6"/>
      <c r="D236" s="59">
        <f>SUM(D223+D226+D229+D232)</f>
        <v>4860</v>
      </c>
    </row>
    <row r="237" spans="1:4" ht="12.75" customHeight="1">
      <c r="A237" s="5"/>
      <c r="B237" s="29"/>
      <c r="C237" s="6"/>
      <c r="D237" s="59"/>
    </row>
    <row r="238" spans="1:4" ht="12.75" customHeight="1">
      <c r="A238" s="22" t="s">
        <v>115</v>
      </c>
      <c r="B238" s="23"/>
      <c r="C238" s="6"/>
      <c r="D238" s="56"/>
    </row>
    <row r="239" spans="1:4" ht="12.75" customHeight="1">
      <c r="A239" s="6">
        <v>2510</v>
      </c>
      <c r="B239" s="23" t="s">
        <v>47</v>
      </c>
      <c r="C239" s="24"/>
      <c r="D239" s="24">
        <f>SUM(D240:D241)</f>
        <v>-521</v>
      </c>
    </row>
    <row r="240" spans="1:4" ht="12.75" customHeight="1">
      <c r="A240" s="6"/>
      <c r="B240" s="23" t="s">
        <v>37</v>
      </c>
      <c r="C240" s="6"/>
      <c r="D240" s="14">
        <v>-410</v>
      </c>
    </row>
    <row r="241" spans="1:4" ht="12.75" customHeight="1">
      <c r="A241" s="6"/>
      <c r="B241" s="27" t="s">
        <v>38</v>
      </c>
      <c r="C241" s="6"/>
      <c r="D241" s="14">
        <v>-111</v>
      </c>
    </row>
    <row r="242" spans="1:4" ht="12.75" customHeight="1">
      <c r="A242" s="6">
        <v>2520</v>
      </c>
      <c r="B242" s="23" t="s">
        <v>48</v>
      </c>
      <c r="C242" s="24"/>
      <c r="D242" s="24">
        <f>SUM(D243:D244)</f>
        <v>-1000</v>
      </c>
    </row>
    <row r="243" spans="1:4" ht="12.75" customHeight="1">
      <c r="A243" s="6"/>
      <c r="B243" s="23" t="s">
        <v>37</v>
      </c>
      <c r="C243" s="6"/>
      <c r="D243" s="14">
        <v>-788</v>
      </c>
    </row>
    <row r="244" spans="1:4" ht="12.75" customHeight="1">
      <c r="A244" s="6"/>
      <c r="B244" s="27" t="s">
        <v>38</v>
      </c>
      <c r="C244" s="6"/>
      <c r="D244" s="14">
        <v>-212</v>
      </c>
    </row>
    <row r="245" spans="1:4" ht="12.75" customHeight="1">
      <c r="A245" s="6">
        <v>2515</v>
      </c>
      <c r="B245" s="23" t="s">
        <v>49</v>
      </c>
      <c r="C245" s="24"/>
      <c r="D245" s="24">
        <f>SUM(D246:D247)</f>
        <v>-567</v>
      </c>
    </row>
    <row r="246" spans="1:4" ht="12.75" customHeight="1">
      <c r="A246" s="6"/>
      <c r="B246" s="23" t="s">
        <v>37</v>
      </c>
      <c r="C246" s="6"/>
      <c r="D246" s="14">
        <v>-446</v>
      </c>
    </row>
    <row r="247" spans="1:4" ht="12.75" customHeight="1">
      <c r="A247" s="6"/>
      <c r="B247" s="27" t="s">
        <v>38</v>
      </c>
      <c r="C247" s="6"/>
      <c r="D247" s="14">
        <v>-121</v>
      </c>
    </row>
    <row r="248" spans="1:4" ht="12.75" customHeight="1">
      <c r="A248" s="6">
        <v>2530</v>
      </c>
      <c r="B248" s="23" t="s">
        <v>50</v>
      </c>
      <c r="C248" s="24"/>
      <c r="D248" s="24">
        <f>SUM(D249:D250)</f>
        <v>-542</v>
      </c>
    </row>
    <row r="249" spans="1:4" ht="12.75" customHeight="1">
      <c r="A249" s="6"/>
      <c r="B249" s="23" t="s">
        <v>37</v>
      </c>
      <c r="C249" s="6"/>
      <c r="D249" s="14">
        <v>-427</v>
      </c>
    </row>
    <row r="250" spans="1:4" ht="12.75" customHeight="1">
      <c r="A250" s="6"/>
      <c r="B250" s="25" t="s">
        <v>38</v>
      </c>
      <c r="C250" s="6"/>
      <c r="D250" s="14">
        <v>-115</v>
      </c>
    </row>
    <row r="251" spans="1:4" ht="12.75" customHeight="1">
      <c r="A251" s="6">
        <v>2540</v>
      </c>
      <c r="B251" s="23" t="s">
        <v>51</v>
      </c>
      <c r="C251" s="24"/>
      <c r="D251" s="24">
        <f>SUM(D252:D253)</f>
        <v>-553</v>
      </c>
    </row>
    <row r="252" spans="1:4" ht="12.75" customHeight="1">
      <c r="A252" s="6"/>
      <c r="B252" s="23" t="s">
        <v>37</v>
      </c>
      <c r="C252" s="6"/>
      <c r="D252" s="14">
        <v>-435</v>
      </c>
    </row>
    <row r="253" spans="1:4" ht="12.75" customHeight="1">
      <c r="A253" s="6"/>
      <c r="B253" s="25" t="s">
        <v>38</v>
      </c>
      <c r="C253" s="6"/>
      <c r="D253" s="14">
        <v>-118</v>
      </c>
    </row>
    <row r="254" spans="1:4" ht="12.75" customHeight="1">
      <c r="A254" s="6">
        <v>2560</v>
      </c>
      <c r="B254" s="23" t="s">
        <v>52</v>
      </c>
      <c r="C254" s="24"/>
      <c r="D254" s="24">
        <f>SUM(D255:D256)</f>
        <v>-482</v>
      </c>
    </row>
    <row r="255" spans="1:4" ht="12.75" customHeight="1">
      <c r="A255" s="6"/>
      <c r="B255" s="23" t="s">
        <v>37</v>
      </c>
      <c r="C255" s="6"/>
      <c r="D255" s="14">
        <v>-380</v>
      </c>
    </row>
    <row r="256" spans="1:4" ht="12.75" customHeight="1">
      <c r="A256" s="6"/>
      <c r="B256" s="25" t="s">
        <v>38</v>
      </c>
      <c r="C256" s="6"/>
      <c r="D256" s="14">
        <v>-102</v>
      </c>
    </row>
    <row r="257" spans="1:4" ht="12.75" customHeight="1">
      <c r="A257" s="6">
        <v>2630</v>
      </c>
      <c r="B257" s="23" t="s">
        <v>53</v>
      </c>
      <c r="C257" s="24"/>
      <c r="D257" s="24">
        <f>SUM(D258:D259)</f>
        <v>-758</v>
      </c>
    </row>
    <row r="258" spans="1:4" ht="12.75" customHeight="1">
      <c r="A258" s="6"/>
      <c r="B258" s="23" t="s">
        <v>37</v>
      </c>
      <c r="C258" s="6"/>
      <c r="D258" s="14">
        <v>-597</v>
      </c>
    </row>
    <row r="259" spans="1:4" ht="12.75" customHeight="1">
      <c r="A259" s="6"/>
      <c r="B259" s="26" t="s">
        <v>38</v>
      </c>
      <c r="C259" s="6"/>
      <c r="D259" s="14">
        <v>-161</v>
      </c>
    </row>
    <row r="260" spans="1:4" ht="12.75" customHeight="1">
      <c r="A260" s="62">
        <v>2640</v>
      </c>
      <c r="B260" s="32" t="s">
        <v>54</v>
      </c>
      <c r="C260" s="24"/>
      <c r="D260" s="24">
        <f>SUM(D261:D262)</f>
        <v>-122</v>
      </c>
    </row>
    <row r="261" spans="1:4" ht="12.75" customHeight="1">
      <c r="A261" s="6"/>
      <c r="B261" s="23" t="s">
        <v>37</v>
      </c>
      <c r="C261" s="6"/>
      <c r="D261" s="14">
        <v>-96</v>
      </c>
    </row>
    <row r="262" spans="1:4" ht="12.75" customHeight="1">
      <c r="A262" s="6"/>
      <c r="B262" s="25" t="s">
        <v>38</v>
      </c>
      <c r="C262" s="6"/>
      <c r="D262" s="14">
        <v>-26</v>
      </c>
    </row>
    <row r="263" spans="1:4" ht="12.75" customHeight="1">
      <c r="A263" s="6">
        <v>2650</v>
      </c>
      <c r="B263" s="23" t="s">
        <v>55</v>
      </c>
      <c r="C263" s="24"/>
      <c r="D263" s="24">
        <f>SUM(D264:D265)</f>
        <v>-1167</v>
      </c>
    </row>
    <row r="264" spans="1:4" ht="12.75" customHeight="1">
      <c r="A264" s="6"/>
      <c r="B264" s="23" t="s">
        <v>37</v>
      </c>
      <c r="C264" s="6"/>
      <c r="D264" s="14">
        <v>-919</v>
      </c>
    </row>
    <row r="265" spans="1:4" ht="12.75" customHeight="1">
      <c r="A265" s="6"/>
      <c r="B265" s="25" t="s">
        <v>38</v>
      </c>
      <c r="C265" s="6"/>
      <c r="D265" s="14">
        <v>-248</v>
      </c>
    </row>
    <row r="266" spans="1:4" ht="12.75" customHeight="1">
      <c r="A266" s="6">
        <v>2705</v>
      </c>
      <c r="B266" s="23" t="s">
        <v>56</v>
      </c>
      <c r="C266" s="24"/>
      <c r="D266" s="24">
        <f>SUM(D267:D268)</f>
        <v>-816</v>
      </c>
    </row>
    <row r="267" spans="1:4" ht="12.75" customHeight="1">
      <c r="A267" s="6"/>
      <c r="B267" s="23" t="s">
        <v>37</v>
      </c>
      <c r="C267" s="6"/>
      <c r="D267" s="14">
        <v>-642</v>
      </c>
    </row>
    <row r="268" spans="1:4" ht="12.75" customHeight="1">
      <c r="A268" s="6"/>
      <c r="B268" s="25" t="s">
        <v>38</v>
      </c>
      <c r="C268" s="6"/>
      <c r="D268" s="14">
        <v>-174</v>
      </c>
    </row>
    <row r="269" spans="1:4" ht="12.75" customHeight="1">
      <c r="A269" s="30">
        <v>2720</v>
      </c>
      <c r="B269" s="32" t="s">
        <v>57</v>
      </c>
      <c r="C269" s="24"/>
      <c r="D269" s="24">
        <f>SUM(D270:D271)</f>
        <v>-556</v>
      </c>
    </row>
    <row r="270" spans="1:4" ht="12.75" customHeight="1">
      <c r="A270" s="6"/>
      <c r="B270" s="6" t="s">
        <v>37</v>
      </c>
      <c r="C270" s="6"/>
      <c r="D270" s="14">
        <v>-438</v>
      </c>
    </row>
    <row r="271" spans="1:4" ht="12.75" customHeight="1">
      <c r="A271" s="6"/>
      <c r="B271" s="25" t="s">
        <v>38</v>
      </c>
      <c r="C271" s="6"/>
      <c r="D271" s="14">
        <v>-118</v>
      </c>
    </row>
    <row r="272" spans="1:4" ht="12.75" customHeight="1">
      <c r="A272" s="6">
        <v>2790</v>
      </c>
      <c r="B272" s="23" t="s">
        <v>58</v>
      </c>
      <c r="C272" s="24"/>
      <c r="D272" s="24">
        <f>SUM(D273:D274)</f>
        <v>-246</v>
      </c>
    </row>
    <row r="273" spans="1:4" ht="12.75" customHeight="1">
      <c r="A273" s="6"/>
      <c r="B273" s="23" t="s">
        <v>37</v>
      </c>
      <c r="C273" s="6"/>
      <c r="D273" s="14">
        <v>-194</v>
      </c>
    </row>
    <row r="274" spans="1:4" ht="12.75" customHeight="1">
      <c r="A274" s="6"/>
      <c r="B274" s="26" t="s">
        <v>38</v>
      </c>
      <c r="C274" s="6"/>
      <c r="D274" s="14">
        <v>-52</v>
      </c>
    </row>
    <row r="275" spans="1:4" ht="12.75" customHeight="1">
      <c r="A275" s="22" t="s">
        <v>115</v>
      </c>
      <c r="B275" s="29"/>
      <c r="C275" s="6"/>
      <c r="D275" s="59">
        <f>SUM(D272+D269+D266+D263+D260+D257+D254+D251+D248+D245+D242+D239)</f>
        <v>-7330</v>
      </c>
    </row>
    <row r="276" spans="1:4" ht="12" customHeight="1">
      <c r="A276" s="5"/>
      <c r="B276" s="29"/>
      <c r="C276" s="6"/>
      <c r="D276" s="59"/>
    </row>
    <row r="277" spans="1:4" ht="12.75" customHeight="1">
      <c r="A277" s="5" t="s">
        <v>33</v>
      </c>
      <c r="B277" s="20"/>
      <c r="C277" s="5"/>
      <c r="D277" s="5"/>
    </row>
    <row r="278" spans="1:4" ht="12.75" customHeight="1">
      <c r="A278" s="6">
        <v>1806</v>
      </c>
      <c r="B278" s="21" t="s">
        <v>114</v>
      </c>
      <c r="C278" s="5"/>
      <c r="D278" s="6">
        <v>7333</v>
      </c>
    </row>
    <row r="279" spans="1:4" ht="12.75" customHeight="1">
      <c r="A279" s="6">
        <v>1807</v>
      </c>
      <c r="B279" s="21" t="s">
        <v>34</v>
      </c>
      <c r="C279" s="5"/>
      <c r="D279" s="6">
        <v>362</v>
      </c>
    </row>
    <row r="280" spans="1:4" ht="12.75" customHeight="1">
      <c r="A280" s="5" t="s">
        <v>137</v>
      </c>
      <c r="B280" s="20"/>
      <c r="C280" s="5"/>
      <c r="D280" s="5">
        <f>SUM(D278:D279)</f>
        <v>7695</v>
      </c>
    </row>
    <row r="281" spans="1:4" ht="12.75" customHeight="1">
      <c r="A281" s="5"/>
      <c r="B281" s="53"/>
      <c r="C281" s="5"/>
      <c r="D281" s="5"/>
    </row>
    <row r="282" spans="1:4" ht="12.75" customHeight="1">
      <c r="A282" s="5" t="s">
        <v>69</v>
      </c>
      <c r="B282" s="53"/>
      <c r="C282" s="5"/>
      <c r="D282" s="5"/>
    </row>
    <row r="283" spans="1:4" ht="12.75" customHeight="1">
      <c r="A283" s="6">
        <v>3357</v>
      </c>
      <c r="B283" s="29" t="s">
        <v>138</v>
      </c>
      <c r="C283" s="5"/>
      <c r="D283" s="6">
        <v>-119</v>
      </c>
    </row>
    <row r="284" spans="1:4" ht="12.75" customHeight="1">
      <c r="A284" s="5" t="s">
        <v>84</v>
      </c>
      <c r="B284" s="53"/>
      <c r="C284" s="5"/>
      <c r="D284" s="5">
        <f>SUM(D283)</f>
        <v>-119</v>
      </c>
    </row>
    <row r="285" spans="1:4" ht="12.75" customHeight="1">
      <c r="A285" s="5"/>
      <c r="B285" s="53"/>
      <c r="C285" s="5"/>
      <c r="D285" s="5"/>
    </row>
    <row r="286" spans="1:4" ht="12.75" customHeight="1">
      <c r="A286" s="5" t="s">
        <v>88</v>
      </c>
      <c r="B286" s="21"/>
      <c r="C286" s="5"/>
      <c r="D286" s="6"/>
    </row>
    <row r="287" spans="1:4" ht="12.75" customHeight="1">
      <c r="A287" s="6">
        <v>5011</v>
      </c>
      <c r="B287" s="67" t="s">
        <v>106</v>
      </c>
      <c r="C287" s="5"/>
      <c r="D287" s="28">
        <v>-7333</v>
      </c>
    </row>
    <row r="288" spans="1:4" ht="12.75" customHeight="1">
      <c r="A288" s="6">
        <v>5021</v>
      </c>
      <c r="B288" s="67" t="s">
        <v>165</v>
      </c>
      <c r="C288" s="5"/>
      <c r="D288" s="28">
        <v>15100</v>
      </c>
    </row>
    <row r="289" spans="1:4" ht="12.75" customHeight="1">
      <c r="A289" s="6">
        <v>5037</v>
      </c>
      <c r="B289" s="67" t="s">
        <v>168</v>
      </c>
      <c r="C289" s="5"/>
      <c r="D289" s="28">
        <v>25000</v>
      </c>
    </row>
    <row r="290" spans="1:4" ht="12.75" customHeight="1">
      <c r="A290" s="5" t="s">
        <v>90</v>
      </c>
      <c r="B290" s="67"/>
      <c r="C290" s="5"/>
      <c r="D290" s="59">
        <f>SUM(D287:D289)</f>
        <v>32767</v>
      </c>
    </row>
    <row r="291" spans="1:4" ht="12.75" customHeight="1">
      <c r="A291" s="5"/>
      <c r="B291" s="67"/>
      <c r="C291" s="5"/>
      <c r="D291" s="59"/>
    </row>
    <row r="292" spans="1:4" ht="12.75" customHeight="1">
      <c r="A292" s="5" t="s">
        <v>63</v>
      </c>
      <c r="B292" s="67"/>
      <c r="C292" s="5"/>
      <c r="D292" s="59"/>
    </row>
    <row r="293" spans="1:4" ht="12.75" customHeight="1">
      <c r="A293" s="6">
        <v>3021</v>
      </c>
      <c r="B293" s="67" t="s">
        <v>217</v>
      </c>
      <c r="C293" s="5"/>
      <c r="D293" s="59">
        <f>SUM(D294:D297)</f>
        <v>0</v>
      </c>
    </row>
    <row r="294" spans="1:4" ht="12.75" customHeight="1">
      <c r="A294" s="5"/>
      <c r="B294" s="67" t="s">
        <v>98</v>
      </c>
      <c r="C294" s="5"/>
      <c r="D294" s="28">
        <v>-1723</v>
      </c>
    </row>
    <row r="295" spans="1:4" ht="12.75" customHeight="1">
      <c r="A295" s="5"/>
      <c r="B295" s="67" t="s">
        <v>99</v>
      </c>
      <c r="C295" s="5"/>
      <c r="D295" s="28">
        <v>268</v>
      </c>
    </row>
    <row r="296" spans="1:4" ht="12.75" customHeight="1">
      <c r="A296" s="5"/>
      <c r="B296" s="67" t="s">
        <v>126</v>
      </c>
      <c r="C296" s="5"/>
      <c r="D296" s="28">
        <v>-3409</v>
      </c>
    </row>
    <row r="297" spans="1:4" ht="12.75" customHeight="1">
      <c r="A297" s="5"/>
      <c r="B297" s="67" t="s">
        <v>120</v>
      </c>
      <c r="C297" s="5"/>
      <c r="D297" s="28">
        <v>4864</v>
      </c>
    </row>
    <row r="298" spans="1:4" ht="12.75" customHeight="1">
      <c r="A298" s="6">
        <v>3026</v>
      </c>
      <c r="B298" s="67" t="s">
        <v>218</v>
      </c>
      <c r="C298" s="5"/>
      <c r="D298" s="59">
        <f>SUM(D299:D300)</f>
        <v>0</v>
      </c>
    </row>
    <row r="299" spans="1:4" ht="12.75" customHeight="1">
      <c r="A299" s="5"/>
      <c r="B299" s="67" t="s">
        <v>126</v>
      </c>
      <c r="C299" s="5"/>
      <c r="D299" s="28">
        <v>-452</v>
      </c>
    </row>
    <row r="300" spans="1:4" ht="12.75" customHeight="1">
      <c r="A300" s="5"/>
      <c r="B300" s="67" t="s">
        <v>120</v>
      </c>
      <c r="C300" s="5"/>
      <c r="D300" s="28">
        <v>452</v>
      </c>
    </row>
    <row r="301" spans="1:4" ht="12.75" customHeight="1">
      <c r="A301" s="5" t="s">
        <v>63</v>
      </c>
      <c r="B301" s="67"/>
      <c r="C301" s="5"/>
      <c r="D301" s="59">
        <f>SUM(D293+D298)</f>
        <v>0</v>
      </c>
    </row>
    <row r="302" spans="1:4" ht="12.75" customHeight="1">
      <c r="A302" s="5"/>
      <c r="B302" s="67"/>
      <c r="C302" s="5"/>
      <c r="D302" s="59"/>
    </row>
    <row r="303" spans="1:4" ht="12.75" customHeight="1">
      <c r="A303" s="5" t="s">
        <v>66</v>
      </c>
      <c r="B303" s="67"/>
      <c r="C303" s="5"/>
      <c r="D303" s="59"/>
    </row>
    <row r="304" spans="1:4" ht="12.75" customHeight="1">
      <c r="A304" s="6">
        <v>3030</v>
      </c>
      <c r="B304" s="67" t="s">
        <v>215</v>
      </c>
      <c r="C304" s="5"/>
      <c r="D304" s="59"/>
    </row>
    <row r="305" spans="1:4" ht="12.75" customHeight="1">
      <c r="A305" s="5"/>
      <c r="B305" s="67" t="s">
        <v>37</v>
      </c>
      <c r="C305" s="5"/>
      <c r="D305" s="68">
        <v>-226</v>
      </c>
    </row>
    <row r="306" spans="1:4" ht="12.75" customHeight="1">
      <c r="A306" s="5"/>
      <c r="B306" s="67" t="s">
        <v>208</v>
      </c>
      <c r="C306" s="5"/>
      <c r="D306" s="68">
        <v>-1295</v>
      </c>
    </row>
    <row r="307" spans="1:4" ht="12.75" customHeight="1">
      <c r="A307" s="5"/>
      <c r="B307" s="67" t="s">
        <v>98</v>
      </c>
      <c r="C307" s="5"/>
      <c r="D307" s="68">
        <v>4092</v>
      </c>
    </row>
    <row r="308" spans="1:4" ht="12.75" customHeight="1">
      <c r="A308" s="5"/>
      <c r="B308" s="67" t="s">
        <v>126</v>
      </c>
      <c r="C308" s="5"/>
      <c r="D308" s="68">
        <v>-104</v>
      </c>
    </row>
    <row r="309" spans="1:4" ht="12.75" customHeight="1">
      <c r="A309" s="5" t="s">
        <v>68</v>
      </c>
      <c r="B309" s="67"/>
      <c r="C309" s="5"/>
      <c r="D309" s="59">
        <f>SUM(D305:D308)</f>
        <v>2467</v>
      </c>
    </row>
    <row r="310" spans="1:4" ht="12.75" customHeight="1">
      <c r="A310" s="5"/>
      <c r="B310" s="67"/>
      <c r="C310" s="5"/>
      <c r="D310" s="59"/>
    </row>
    <row r="311" spans="1:4" ht="12.75" customHeight="1">
      <c r="A311" s="5" t="s">
        <v>69</v>
      </c>
      <c r="B311" s="67"/>
      <c r="C311" s="5"/>
      <c r="D311" s="59"/>
    </row>
    <row r="312" spans="1:4" ht="12.75" customHeight="1">
      <c r="A312" s="6">
        <v>3111</v>
      </c>
      <c r="B312" s="67" t="s">
        <v>116</v>
      </c>
      <c r="C312" s="5"/>
      <c r="D312" s="59">
        <f>SUM(D313:D314)</f>
        <v>0</v>
      </c>
    </row>
    <row r="313" spans="1:4" ht="12.75" customHeight="1">
      <c r="A313" s="6"/>
      <c r="B313" s="69" t="s">
        <v>98</v>
      </c>
      <c r="C313" s="5"/>
      <c r="D313" s="68">
        <v>39</v>
      </c>
    </row>
    <row r="314" spans="1:4" ht="12.75" customHeight="1">
      <c r="A314" s="6"/>
      <c r="B314" s="69" t="s">
        <v>117</v>
      </c>
      <c r="C314" s="5"/>
      <c r="D314" s="68">
        <v>-39</v>
      </c>
    </row>
    <row r="315" spans="1:4" ht="12.75" customHeight="1">
      <c r="A315" s="6">
        <v>3112</v>
      </c>
      <c r="B315" s="67" t="s">
        <v>118</v>
      </c>
      <c r="C315" s="5"/>
      <c r="D315" s="59">
        <v>2188</v>
      </c>
    </row>
    <row r="316" spans="1:4" ht="12.75" customHeight="1">
      <c r="A316" s="6"/>
      <c r="B316" s="67"/>
      <c r="C316" s="5"/>
      <c r="D316" s="59"/>
    </row>
    <row r="317" spans="1:4" ht="12.75" customHeight="1">
      <c r="A317" s="6">
        <v>3114</v>
      </c>
      <c r="B317" s="80" t="s">
        <v>119</v>
      </c>
      <c r="C317" s="5"/>
      <c r="D317" s="56">
        <f>SUM(D318:D319)</f>
        <v>-2494</v>
      </c>
    </row>
    <row r="318" spans="1:4" ht="12.75" customHeight="1">
      <c r="A318" s="6"/>
      <c r="B318" s="69" t="s">
        <v>98</v>
      </c>
      <c r="C318" s="5"/>
      <c r="D318" s="68">
        <v>-3227</v>
      </c>
    </row>
    <row r="319" spans="1:4" ht="12.75" customHeight="1">
      <c r="A319" s="6"/>
      <c r="B319" s="69" t="s">
        <v>120</v>
      </c>
      <c r="C319" s="5"/>
      <c r="D319" s="68">
        <v>733</v>
      </c>
    </row>
    <row r="320" spans="1:4" ht="12.75" customHeight="1">
      <c r="A320" s="6">
        <v>3123</v>
      </c>
      <c r="B320" s="67" t="s">
        <v>190</v>
      </c>
      <c r="C320" s="5"/>
      <c r="D320" s="59">
        <v>2494</v>
      </c>
    </row>
    <row r="321" spans="1:4" ht="12.75" customHeight="1">
      <c r="A321" s="6">
        <v>3141</v>
      </c>
      <c r="B321" s="67" t="s">
        <v>121</v>
      </c>
      <c r="C321" s="5"/>
      <c r="D321" s="59">
        <f>SUM(D322:D323)</f>
        <v>0</v>
      </c>
    </row>
    <row r="322" spans="1:4" ht="12.75" customHeight="1">
      <c r="A322" s="6"/>
      <c r="B322" s="69" t="s">
        <v>98</v>
      </c>
      <c r="C322" s="5"/>
      <c r="D322" s="68">
        <v>5</v>
      </c>
    </row>
    <row r="323" spans="1:4" ht="12.75" customHeight="1">
      <c r="A323" s="6"/>
      <c r="B323" s="69" t="s">
        <v>122</v>
      </c>
      <c r="C323" s="5"/>
      <c r="D323" s="68">
        <v>-5</v>
      </c>
    </row>
    <row r="324" spans="1:4" ht="12.75" customHeight="1">
      <c r="A324" s="6">
        <v>3142</v>
      </c>
      <c r="B324" s="67" t="s">
        <v>123</v>
      </c>
      <c r="C324" s="5"/>
      <c r="D324" s="59">
        <f>SUM(D325:D327)</f>
        <v>0</v>
      </c>
    </row>
    <row r="325" spans="1:4" ht="12.75" customHeight="1">
      <c r="A325" s="6"/>
      <c r="B325" s="69" t="s">
        <v>37</v>
      </c>
      <c r="C325" s="5"/>
      <c r="D325" s="68">
        <v>148</v>
      </c>
    </row>
    <row r="326" spans="1:4" ht="12.75" customHeight="1">
      <c r="A326" s="6"/>
      <c r="B326" s="70" t="s">
        <v>38</v>
      </c>
      <c r="C326" s="5"/>
      <c r="D326" s="68">
        <v>13</v>
      </c>
    </row>
    <row r="327" spans="1:4" ht="12.75" customHeight="1">
      <c r="A327" s="6"/>
      <c r="B327" s="69" t="s">
        <v>98</v>
      </c>
      <c r="C327" s="5"/>
      <c r="D327" s="68">
        <v>-161</v>
      </c>
    </row>
    <row r="328" spans="1:4" ht="12.75" customHeight="1">
      <c r="A328" s="6">
        <v>3143</v>
      </c>
      <c r="B328" s="67" t="s">
        <v>124</v>
      </c>
      <c r="C328" s="5"/>
      <c r="D328" s="59">
        <f>SUM(D329:D331)</f>
        <v>0</v>
      </c>
    </row>
    <row r="329" spans="1:4" ht="12.75" customHeight="1">
      <c r="A329" s="6"/>
      <c r="B329" s="69" t="s">
        <v>98</v>
      </c>
      <c r="C329" s="5"/>
      <c r="D329" s="68">
        <v>-1144</v>
      </c>
    </row>
    <row r="330" spans="1:4" ht="12.75" customHeight="1">
      <c r="A330" s="6"/>
      <c r="B330" s="69" t="s">
        <v>125</v>
      </c>
      <c r="C330" s="5"/>
      <c r="D330" s="68">
        <v>826</v>
      </c>
    </row>
    <row r="331" spans="1:4" ht="12.75" customHeight="1">
      <c r="A331" s="6"/>
      <c r="B331" s="69" t="s">
        <v>126</v>
      </c>
      <c r="C331" s="5"/>
      <c r="D331" s="68">
        <v>318</v>
      </c>
    </row>
    <row r="332" spans="1:4" ht="12.75" customHeight="1">
      <c r="A332" s="6">
        <v>3144</v>
      </c>
      <c r="B332" s="67" t="s">
        <v>127</v>
      </c>
      <c r="C332" s="5"/>
      <c r="D332" s="59">
        <f>SUM(D333:D334)</f>
        <v>0</v>
      </c>
    </row>
    <row r="333" spans="1:4" ht="12.75" customHeight="1">
      <c r="A333" s="6"/>
      <c r="B333" s="69" t="s">
        <v>98</v>
      </c>
      <c r="C333" s="5"/>
      <c r="D333" s="68">
        <v>1</v>
      </c>
    </row>
    <row r="334" spans="1:4" ht="12.75" customHeight="1">
      <c r="A334" s="6"/>
      <c r="B334" s="69" t="s">
        <v>99</v>
      </c>
      <c r="C334" s="5"/>
      <c r="D334" s="68">
        <v>-1</v>
      </c>
    </row>
    <row r="335" spans="1:4" ht="12.75" customHeight="1">
      <c r="A335" s="6">
        <v>3201</v>
      </c>
      <c r="B335" s="67" t="s">
        <v>128</v>
      </c>
      <c r="C335" s="5"/>
      <c r="D335" s="59">
        <f>SUM(D336:D340)</f>
        <v>0</v>
      </c>
    </row>
    <row r="336" spans="1:4" ht="12.75" customHeight="1">
      <c r="A336" s="5"/>
      <c r="B336" s="69" t="s">
        <v>37</v>
      </c>
      <c r="C336" s="5"/>
      <c r="D336" s="68">
        <v>142</v>
      </c>
    </row>
    <row r="337" spans="1:4" ht="12.75" customHeight="1">
      <c r="A337" s="5"/>
      <c r="B337" s="69" t="s">
        <v>38</v>
      </c>
      <c r="C337" s="5"/>
      <c r="D337" s="68">
        <v>35</v>
      </c>
    </row>
    <row r="338" spans="1:4" ht="12.75" customHeight="1">
      <c r="A338" s="5"/>
      <c r="B338" s="69" t="s">
        <v>98</v>
      </c>
      <c r="C338" s="5"/>
      <c r="D338" s="68">
        <v>-433</v>
      </c>
    </row>
    <row r="339" spans="1:4" ht="12.75" customHeight="1">
      <c r="A339" s="5"/>
      <c r="B339" s="69" t="s">
        <v>99</v>
      </c>
      <c r="C339" s="5"/>
      <c r="D339" s="68">
        <v>57</v>
      </c>
    </row>
    <row r="340" spans="1:4" ht="12.75" customHeight="1">
      <c r="A340" s="5"/>
      <c r="B340" s="69" t="s">
        <v>126</v>
      </c>
      <c r="C340" s="5"/>
      <c r="D340" s="68">
        <v>199</v>
      </c>
    </row>
    <row r="341" spans="1:4" ht="12.75" customHeight="1">
      <c r="A341" s="6">
        <v>3203</v>
      </c>
      <c r="B341" s="67" t="s">
        <v>129</v>
      </c>
      <c r="C341" s="5"/>
      <c r="D341" s="59">
        <f>SUM(D342:D343)</f>
        <v>0</v>
      </c>
    </row>
    <row r="342" spans="1:4" ht="12.75" customHeight="1">
      <c r="A342" s="6"/>
      <c r="B342" s="67" t="s">
        <v>98</v>
      </c>
      <c r="C342" s="5"/>
      <c r="D342" s="68">
        <v>-56</v>
      </c>
    </row>
    <row r="343" spans="1:4" ht="12.75" customHeight="1">
      <c r="A343" s="6"/>
      <c r="B343" s="67" t="s">
        <v>120</v>
      </c>
      <c r="C343" s="5"/>
      <c r="D343" s="68">
        <v>56</v>
      </c>
    </row>
    <row r="344" spans="1:4" ht="12.75" customHeight="1">
      <c r="A344" s="6">
        <v>3205</v>
      </c>
      <c r="B344" s="67" t="s">
        <v>130</v>
      </c>
      <c r="C344" s="5"/>
      <c r="D344" s="59">
        <f>SUM(D345:D347)</f>
        <v>3434</v>
      </c>
    </row>
    <row r="345" spans="1:4" ht="12.75" customHeight="1">
      <c r="A345" s="6"/>
      <c r="B345" s="67" t="s">
        <v>37</v>
      </c>
      <c r="C345" s="5"/>
      <c r="D345" s="68">
        <v>95</v>
      </c>
    </row>
    <row r="346" spans="1:4" ht="12.75" customHeight="1">
      <c r="A346" s="6"/>
      <c r="B346" s="67" t="s">
        <v>38</v>
      </c>
      <c r="C346" s="5"/>
      <c r="D346" s="68">
        <v>20</v>
      </c>
    </row>
    <row r="347" spans="1:4" ht="12.75" customHeight="1">
      <c r="A347" s="6"/>
      <c r="B347" s="67" t="s">
        <v>175</v>
      </c>
      <c r="C347" s="5"/>
      <c r="D347" s="68">
        <v>3319</v>
      </c>
    </row>
    <row r="348" spans="1:4" ht="12.75" customHeight="1">
      <c r="A348" s="6">
        <v>3222</v>
      </c>
      <c r="B348" s="67" t="s">
        <v>131</v>
      </c>
      <c r="C348" s="5"/>
      <c r="D348" s="59">
        <f>SUM(D349:D352)</f>
        <v>0</v>
      </c>
    </row>
    <row r="349" spans="1:4" ht="12.75" customHeight="1">
      <c r="A349" s="5"/>
      <c r="B349" s="67" t="s">
        <v>37</v>
      </c>
      <c r="C349" s="5"/>
      <c r="D349" s="68">
        <v>34079</v>
      </c>
    </row>
    <row r="350" spans="1:4" ht="12.75" customHeight="1">
      <c r="A350" s="5"/>
      <c r="B350" s="67" t="s">
        <v>38</v>
      </c>
      <c r="C350" s="5"/>
      <c r="D350" s="68">
        <v>3822</v>
      </c>
    </row>
    <row r="351" spans="1:4" ht="12.75" customHeight="1">
      <c r="A351" s="5"/>
      <c r="B351" s="67" t="s">
        <v>98</v>
      </c>
      <c r="C351" s="5"/>
      <c r="D351" s="68">
        <v>-41274</v>
      </c>
    </row>
    <row r="352" spans="1:4" ht="12.75" customHeight="1">
      <c r="A352" s="5"/>
      <c r="B352" s="67" t="s">
        <v>126</v>
      </c>
      <c r="C352" s="5"/>
      <c r="D352" s="68">
        <v>3373</v>
      </c>
    </row>
    <row r="353" spans="1:4" ht="12.75" customHeight="1">
      <c r="A353" s="6">
        <v>3303</v>
      </c>
      <c r="B353" s="67" t="s">
        <v>132</v>
      </c>
      <c r="C353" s="5"/>
      <c r="D353" s="59">
        <f>SUM(D354:D355)</f>
        <v>3458</v>
      </c>
    </row>
    <row r="354" spans="1:4" ht="12.75" customHeight="1">
      <c r="A354" s="6"/>
      <c r="B354" s="67" t="s">
        <v>98</v>
      </c>
      <c r="C354" s="5"/>
      <c r="D354" s="68">
        <v>141</v>
      </c>
    </row>
    <row r="355" spans="1:4" ht="12.75" customHeight="1">
      <c r="A355" s="6"/>
      <c r="B355" s="67" t="s">
        <v>122</v>
      </c>
      <c r="C355" s="5"/>
      <c r="D355" s="68">
        <v>3317</v>
      </c>
    </row>
    <row r="356" spans="1:4" ht="12.75" customHeight="1">
      <c r="A356" s="6">
        <v>3304</v>
      </c>
      <c r="B356" s="67" t="s">
        <v>71</v>
      </c>
      <c r="C356" s="5"/>
      <c r="D356" s="59">
        <f>SUM(D357:D358)</f>
        <v>0</v>
      </c>
    </row>
    <row r="357" spans="1:4" ht="12.75" customHeight="1">
      <c r="A357" s="6"/>
      <c r="B357" s="67" t="s">
        <v>98</v>
      </c>
      <c r="C357" s="5"/>
      <c r="D357" s="68">
        <v>51</v>
      </c>
    </row>
    <row r="358" spans="1:4" ht="12.75" customHeight="1">
      <c r="A358" s="6"/>
      <c r="B358" s="67" t="s">
        <v>122</v>
      </c>
      <c r="C358" s="5"/>
      <c r="D358" s="68">
        <v>-51</v>
      </c>
    </row>
    <row r="359" spans="1:4" ht="12.75" customHeight="1">
      <c r="A359" s="6">
        <v>3305</v>
      </c>
      <c r="B359" s="67" t="s">
        <v>72</v>
      </c>
      <c r="C359" s="5"/>
      <c r="D359" s="59">
        <f>SUM(D360:D361)</f>
        <v>206</v>
      </c>
    </row>
    <row r="360" spans="1:4" ht="12.75" customHeight="1">
      <c r="A360" s="6"/>
      <c r="B360" s="67" t="s">
        <v>98</v>
      </c>
      <c r="C360" s="5"/>
      <c r="D360" s="68">
        <v>11</v>
      </c>
    </row>
    <row r="361" spans="1:4" ht="12.75" customHeight="1">
      <c r="A361" s="6"/>
      <c r="B361" s="67" t="s">
        <v>122</v>
      </c>
      <c r="C361" s="5"/>
      <c r="D361" s="68">
        <v>195</v>
      </c>
    </row>
    <row r="362" spans="1:4" ht="12.75" customHeight="1">
      <c r="A362" s="6">
        <v>3306</v>
      </c>
      <c r="B362" s="67" t="s">
        <v>73</v>
      </c>
      <c r="C362" s="5"/>
      <c r="D362" s="59">
        <f>SUM(D363:D364)</f>
        <v>1962</v>
      </c>
    </row>
    <row r="363" spans="1:4" ht="12.75" customHeight="1">
      <c r="A363" s="5"/>
      <c r="B363" s="67" t="s">
        <v>98</v>
      </c>
      <c r="C363" s="5"/>
      <c r="D363" s="68">
        <v>199</v>
      </c>
    </row>
    <row r="364" spans="1:4" ht="12.75" customHeight="1">
      <c r="A364" s="5"/>
      <c r="B364" s="67" t="s">
        <v>122</v>
      </c>
      <c r="C364" s="5"/>
      <c r="D364" s="68">
        <v>1763</v>
      </c>
    </row>
    <row r="365" spans="1:4" ht="12.75" customHeight="1">
      <c r="A365" s="6">
        <v>3307</v>
      </c>
      <c r="B365" s="67" t="s">
        <v>133</v>
      </c>
      <c r="C365" s="5"/>
      <c r="D365" s="59">
        <f>SUM(D366:D367)</f>
        <v>167</v>
      </c>
    </row>
    <row r="366" spans="1:4" ht="12.75" customHeight="1">
      <c r="A366" s="18"/>
      <c r="B366" s="29" t="s">
        <v>98</v>
      </c>
      <c r="C366" s="6"/>
      <c r="D366" s="68">
        <v>24</v>
      </c>
    </row>
    <row r="367" spans="1:4" ht="12.75" customHeight="1">
      <c r="A367" s="18"/>
      <c r="B367" s="67" t="s">
        <v>122</v>
      </c>
      <c r="C367" s="6"/>
      <c r="D367" s="68">
        <v>143</v>
      </c>
    </row>
    <row r="368" spans="1:4" ht="12.75" customHeight="1">
      <c r="A368" s="18">
        <v>3308</v>
      </c>
      <c r="B368" s="67" t="s">
        <v>75</v>
      </c>
      <c r="C368" s="6"/>
      <c r="D368" s="59">
        <f>SUM(D369:D370)</f>
        <v>6836</v>
      </c>
    </row>
    <row r="369" spans="1:4" ht="12.75" customHeight="1">
      <c r="A369" s="18"/>
      <c r="B369" s="67" t="s">
        <v>98</v>
      </c>
      <c r="C369" s="6"/>
      <c r="D369" s="68">
        <v>-368</v>
      </c>
    </row>
    <row r="370" spans="1:4" ht="12.75" customHeight="1">
      <c r="A370" s="18"/>
      <c r="B370" s="67" t="s">
        <v>122</v>
      </c>
      <c r="C370" s="6"/>
      <c r="D370" s="68">
        <v>7204</v>
      </c>
    </row>
    <row r="371" spans="1:4" ht="12.75" customHeight="1">
      <c r="A371" s="18">
        <v>3309</v>
      </c>
      <c r="B371" s="67" t="s">
        <v>139</v>
      </c>
      <c r="C371" s="6"/>
      <c r="D371" s="59">
        <f>SUM(D372:D373)</f>
        <v>0</v>
      </c>
    </row>
    <row r="372" spans="1:4" ht="12.75" customHeight="1">
      <c r="A372" s="18"/>
      <c r="B372" s="67" t="s">
        <v>98</v>
      </c>
      <c r="C372" s="6"/>
      <c r="D372" s="68">
        <v>4</v>
      </c>
    </row>
    <row r="373" spans="1:4" ht="12.75" customHeight="1">
      <c r="A373" s="18"/>
      <c r="B373" s="67" t="s">
        <v>122</v>
      </c>
      <c r="C373" s="6"/>
      <c r="D373" s="68">
        <v>-4</v>
      </c>
    </row>
    <row r="374" spans="1:4" ht="12.75" customHeight="1">
      <c r="A374" s="18">
        <v>3310</v>
      </c>
      <c r="B374" s="29" t="s">
        <v>140</v>
      </c>
      <c r="C374" s="6"/>
      <c r="D374" s="59">
        <v>365</v>
      </c>
    </row>
    <row r="375" spans="1:4" ht="12.75" customHeight="1">
      <c r="A375" s="18">
        <v>3311</v>
      </c>
      <c r="B375" s="29" t="s">
        <v>146</v>
      </c>
      <c r="C375" s="6"/>
      <c r="D375" s="59">
        <v>-1763</v>
      </c>
    </row>
    <row r="376" spans="1:4" ht="12.75" customHeight="1">
      <c r="A376" s="18">
        <v>3314</v>
      </c>
      <c r="B376" s="29" t="s">
        <v>147</v>
      </c>
      <c r="C376" s="6"/>
      <c r="D376" s="59">
        <f>SUM(D377:D378)</f>
        <v>0</v>
      </c>
    </row>
    <row r="377" spans="1:4" ht="12.75" customHeight="1">
      <c r="A377" s="18"/>
      <c r="B377" s="29" t="s">
        <v>98</v>
      </c>
      <c r="C377" s="6"/>
      <c r="D377" s="28">
        <v>170</v>
      </c>
    </row>
    <row r="378" spans="1:4" ht="12.75" customHeight="1">
      <c r="A378" s="18"/>
      <c r="B378" s="29" t="s">
        <v>122</v>
      </c>
      <c r="C378" s="6"/>
      <c r="D378" s="28">
        <v>-170</v>
      </c>
    </row>
    <row r="379" spans="1:4" ht="12.75" customHeight="1">
      <c r="A379" s="18">
        <v>3315</v>
      </c>
      <c r="B379" s="29" t="s">
        <v>78</v>
      </c>
      <c r="C379" s="6"/>
      <c r="D379" s="59">
        <f>SUM(D380:D381)</f>
        <v>-5940</v>
      </c>
    </row>
    <row r="380" spans="1:4" ht="12.75" customHeight="1">
      <c r="A380" s="18"/>
      <c r="B380" s="29" t="s">
        <v>98</v>
      </c>
      <c r="C380" s="6"/>
      <c r="D380" s="28">
        <v>60</v>
      </c>
    </row>
    <row r="381" spans="1:4" ht="12.75" customHeight="1">
      <c r="A381" s="18"/>
      <c r="B381" s="29" t="s">
        <v>122</v>
      </c>
      <c r="C381" s="6"/>
      <c r="D381" s="28">
        <v>-6000</v>
      </c>
    </row>
    <row r="382" spans="1:4" ht="12.75" customHeight="1">
      <c r="A382" s="18">
        <v>3316</v>
      </c>
      <c r="B382" s="29" t="s">
        <v>148</v>
      </c>
      <c r="C382" s="6"/>
      <c r="D382" s="59">
        <f>SUM(D383:D384)</f>
        <v>76</v>
      </c>
    </row>
    <row r="383" spans="1:4" ht="12.75" customHeight="1">
      <c r="A383" s="18"/>
      <c r="B383" s="29" t="s">
        <v>98</v>
      </c>
      <c r="C383" s="6"/>
      <c r="D383" s="28">
        <v>6</v>
      </c>
    </row>
    <row r="384" spans="1:4" ht="12.75" customHeight="1">
      <c r="A384" s="18"/>
      <c r="B384" s="29" t="s">
        <v>122</v>
      </c>
      <c r="C384" s="6"/>
      <c r="D384" s="28">
        <v>70</v>
      </c>
    </row>
    <row r="385" spans="1:4" ht="12.75" customHeight="1">
      <c r="A385" s="18">
        <v>3318</v>
      </c>
      <c r="B385" s="29" t="s">
        <v>141</v>
      </c>
      <c r="C385" s="6"/>
      <c r="D385" s="59">
        <v>-702</v>
      </c>
    </row>
    <row r="386" spans="1:4" ht="12.75" customHeight="1">
      <c r="A386" s="18">
        <v>3319</v>
      </c>
      <c r="B386" s="29" t="s">
        <v>142</v>
      </c>
      <c r="C386" s="6"/>
      <c r="D386" s="59">
        <v>156</v>
      </c>
    </row>
    <row r="387" spans="1:4" ht="12.75" customHeight="1">
      <c r="A387" s="18">
        <v>3320</v>
      </c>
      <c r="B387" s="29" t="s">
        <v>143</v>
      </c>
      <c r="C387" s="6"/>
      <c r="D387" s="59">
        <v>-1473</v>
      </c>
    </row>
    <row r="388" spans="1:4" ht="12.75" customHeight="1">
      <c r="A388" s="18">
        <v>3321</v>
      </c>
      <c r="B388" s="29" t="s">
        <v>144</v>
      </c>
      <c r="C388" s="6"/>
      <c r="D388" s="59">
        <v>-824</v>
      </c>
    </row>
    <row r="389" spans="1:4" ht="12.75" customHeight="1">
      <c r="A389" s="18">
        <v>3222</v>
      </c>
      <c r="B389" s="29" t="s">
        <v>145</v>
      </c>
      <c r="C389" s="6"/>
      <c r="D389" s="59">
        <f>SUM(D390:D391)</f>
        <v>-445</v>
      </c>
    </row>
    <row r="390" spans="1:4" ht="12.75" customHeight="1">
      <c r="A390" s="18"/>
      <c r="B390" s="29" t="s">
        <v>98</v>
      </c>
      <c r="C390" s="6"/>
      <c r="D390" s="68">
        <v>122</v>
      </c>
    </row>
    <row r="391" spans="1:4" ht="12.75" customHeight="1">
      <c r="A391" s="18"/>
      <c r="B391" s="29" t="s">
        <v>122</v>
      </c>
      <c r="C391" s="6"/>
      <c r="D391" s="68">
        <v>-567</v>
      </c>
    </row>
    <row r="392" spans="1:4" ht="12.75" customHeight="1">
      <c r="A392" s="18">
        <v>3352</v>
      </c>
      <c r="B392" s="29" t="s">
        <v>149</v>
      </c>
      <c r="C392" s="6"/>
      <c r="D392" s="59">
        <v>-4844</v>
      </c>
    </row>
    <row r="393" spans="1:4" ht="12.75" customHeight="1">
      <c r="A393" s="18"/>
      <c r="B393" s="29"/>
      <c r="C393" s="6"/>
      <c r="D393" s="59"/>
    </row>
    <row r="394" spans="1:4" ht="12.75" customHeight="1">
      <c r="A394" s="18"/>
      <c r="B394" s="29"/>
      <c r="C394" s="6"/>
      <c r="D394" s="59"/>
    </row>
    <row r="395" spans="1:4" ht="12.75" customHeight="1">
      <c r="A395" s="18"/>
      <c r="B395" s="29"/>
      <c r="C395" s="6"/>
      <c r="D395" s="59"/>
    </row>
    <row r="396" spans="1:4" ht="12.75" customHeight="1">
      <c r="A396" s="18">
        <v>3355</v>
      </c>
      <c r="B396" s="29" t="s">
        <v>150</v>
      </c>
      <c r="C396" s="6"/>
      <c r="D396" s="59">
        <f>SUM(D397:D399)</f>
        <v>0</v>
      </c>
    </row>
    <row r="397" spans="1:4" ht="12.75" customHeight="1">
      <c r="A397" s="18"/>
      <c r="B397" s="29" t="s">
        <v>37</v>
      </c>
      <c r="C397" s="6"/>
      <c r="D397" s="68">
        <v>48</v>
      </c>
    </row>
    <row r="398" spans="1:4" ht="12.75" customHeight="1">
      <c r="A398" s="18"/>
      <c r="B398" s="29" t="s">
        <v>38</v>
      </c>
      <c r="C398" s="6"/>
      <c r="D398" s="68">
        <v>12</v>
      </c>
    </row>
    <row r="399" spans="1:4" ht="12.75" customHeight="1">
      <c r="A399" s="18"/>
      <c r="B399" s="29" t="s">
        <v>98</v>
      </c>
      <c r="C399" s="6"/>
      <c r="D399" s="68">
        <v>-60</v>
      </c>
    </row>
    <row r="400" spans="1:4" ht="12.75" customHeight="1">
      <c r="A400" s="18">
        <v>3359</v>
      </c>
      <c r="B400" s="29" t="s">
        <v>220</v>
      </c>
      <c r="C400" s="6"/>
      <c r="D400" s="59">
        <v>-243</v>
      </c>
    </row>
    <row r="401" spans="1:4" ht="12.75" customHeight="1">
      <c r="A401" s="18">
        <v>3412</v>
      </c>
      <c r="B401" s="29" t="s">
        <v>151</v>
      </c>
      <c r="C401" s="6"/>
      <c r="D401" s="59">
        <f>SUM(D402:D404)</f>
        <v>0</v>
      </c>
    </row>
    <row r="402" spans="1:4" ht="12.75" customHeight="1">
      <c r="A402" s="18"/>
      <c r="B402" s="29" t="s">
        <v>37</v>
      </c>
      <c r="C402" s="6"/>
      <c r="D402" s="68">
        <v>201</v>
      </c>
    </row>
    <row r="403" spans="1:4" ht="12.75" customHeight="1">
      <c r="A403" s="18"/>
      <c r="B403" s="29" t="s">
        <v>38</v>
      </c>
      <c r="C403" s="6"/>
      <c r="D403" s="68">
        <v>5</v>
      </c>
    </row>
    <row r="404" spans="1:4" ht="12.75" customHeight="1">
      <c r="A404" s="18"/>
      <c r="B404" s="29" t="s">
        <v>98</v>
      </c>
      <c r="C404" s="6"/>
      <c r="D404" s="68">
        <v>-206</v>
      </c>
    </row>
    <row r="405" spans="1:4" ht="12.75" customHeight="1">
      <c r="A405" s="18">
        <v>3413</v>
      </c>
      <c r="B405" s="29" t="s">
        <v>152</v>
      </c>
      <c r="C405" s="6"/>
      <c r="D405" s="59">
        <f>SUM(D406:D409)</f>
        <v>0</v>
      </c>
    </row>
    <row r="406" spans="1:4" ht="12.75" customHeight="1">
      <c r="A406" s="18"/>
      <c r="B406" s="29" t="s">
        <v>37</v>
      </c>
      <c r="C406" s="6"/>
      <c r="D406" s="68">
        <v>85</v>
      </c>
    </row>
    <row r="407" spans="1:4" ht="12.75" customHeight="1">
      <c r="A407" s="18"/>
      <c r="B407" s="29" t="s">
        <v>38</v>
      </c>
      <c r="C407" s="6"/>
      <c r="D407" s="68">
        <v>3</v>
      </c>
    </row>
    <row r="408" spans="1:4" ht="12.75" customHeight="1">
      <c r="A408" s="18"/>
      <c r="B408" s="29" t="s">
        <v>98</v>
      </c>
      <c r="C408" s="6"/>
      <c r="D408" s="68">
        <v>-438</v>
      </c>
    </row>
    <row r="409" spans="1:4" ht="12.75" customHeight="1">
      <c r="A409" s="18"/>
      <c r="B409" s="29" t="s">
        <v>125</v>
      </c>
      <c r="C409" s="6"/>
      <c r="D409" s="68">
        <v>350</v>
      </c>
    </row>
    <row r="410" spans="1:4" ht="12.75" customHeight="1">
      <c r="A410" s="18">
        <v>3423</v>
      </c>
      <c r="B410" s="29" t="s">
        <v>153</v>
      </c>
      <c r="C410" s="6"/>
      <c r="D410" s="59">
        <f>SUM(D411:D414)</f>
        <v>0</v>
      </c>
    </row>
    <row r="411" spans="1:4" ht="12.75" customHeight="1">
      <c r="A411" s="18"/>
      <c r="B411" s="29" t="s">
        <v>37</v>
      </c>
      <c r="C411" s="6"/>
      <c r="D411" s="68">
        <v>36</v>
      </c>
    </row>
    <row r="412" spans="1:4" ht="12.75" customHeight="1">
      <c r="A412" s="18"/>
      <c r="B412" s="29" t="s">
        <v>38</v>
      </c>
      <c r="C412" s="6"/>
      <c r="D412" s="68">
        <v>102</v>
      </c>
    </row>
    <row r="413" spans="1:4" ht="12.75" customHeight="1">
      <c r="A413" s="18"/>
      <c r="B413" s="29" t="s">
        <v>125</v>
      </c>
      <c r="C413" s="6"/>
      <c r="D413" s="68">
        <v>-247</v>
      </c>
    </row>
    <row r="414" spans="1:4" ht="12.75" customHeight="1">
      <c r="A414" s="18"/>
      <c r="B414" s="29" t="s">
        <v>154</v>
      </c>
      <c r="C414" s="6"/>
      <c r="D414" s="68">
        <v>109</v>
      </c>
    </row>
    <row r="415" spans="1:4" ht="12.75" customHeight="1">
      <c r="A415" s="5" t="s">
        <v>84</v>
      </c>
      <c r="B415" s="29"/>
      <c r="C415" s="6"/>
      <c r="D415" s="73">
        <f>SUM(D312+D315+D317+D320+D321+D324+D328+D332+D335+D341+D344+D348+D353+D356+D359+D362+D365+D368+D371+D374+D375+D379+D382+D385+D386+D387+D388+D389+D392+D396+D401+D405+D410+D400)</f>
        <v>2614</v>
      </c>
    </row>
    <row r="416" spans="1:4" ht="12.75" customHeight="1">
      <c r="A416" s="5"/>
      <c r="B416" s="29"/>
      <c r="C416" s="6"/>
      <c r="D416" s="73"/>
    </row>
    <row r="417" spans="1:4" ht="12.75" customHeight="1">
      <c r="A417" s="5" t="s">
        <v>198</v>
      </c>
      <c r="B417" s="29"/>
      <c r="C417" s="6"/>
      <c r="D417" s="73"/>
    </row>
    <row r="418" spans="1:4" ht="12.75" customHeight="1">
      <c r="A418" s="6">
        <v>3924</v>
      </c>
      <c r="B418" s="29" t="s">
        <v>199</v>
      </c>
      <c r="C418" s="6"/>
      <c r="D418" s="28">
        <v>-3000</v>
      </c>
    </row>
    <row r="419" spans="1:4" ht="12.75" customHeight="1">
      <c r="A419" s="5" t="s">
        <v>103</v>
      </c>
      <c r="B419" s="29"/>
      <c r="C419" s="6"/>
      <c r="D419" s="59">
        <f>SUM(D418)</f>
        <v>-3000</v>
      </c>
    </row>
    <row r="420" spans="1:4" ht="12.75" customHeight="1">
      <c r="A420" s="5"/>
      <c r="B420" s="29"/>
      <c r="C420" s="6"/>
      <c r="D420" s="73"/>
    </row>
    <row r="421" spans="1:4" ht="12.75" customHeight="1">
      <c r="A421" s="5" t="s">
        <v>85</v>
      </c>
      <c r="B421" s="29"/>
      <c r="C421" s="6"/>
      <c r="D421" s="73"/>
    </row>
    <row r="422" spans="1:4" ht="12.75" customHeight="1">
      <c r="A422" s="6">
        <v>4011</v>
      </c>
      <c r="B422" s="29" t="s">
        <v>178</v>
      </c>
      <c r="C422" s="6"/>
      <c r="D422" s="59">
        <f>SUM(D423:D424)</f>
        <v>0</v>
      </c>
    </row>
    <row r="423" spans="1:4" ht="12.75" customHeight="1">
      <c r="A423" s="6"/>
      <c r="B423" s="29" t="s">
        <v>179</v>
      </c>
      <c r="C423" s="6"/>
      <c r="D423" s="68">
        <v>-613</v>
      </c>
    </row>
    <row r="424" spans="1:4" ht="12.75" customHeight="1">
      <c r="A424" s="6"/>
      <c r="B424" s="29" t="s">
        <v>180</v>
      </c>
      <c r="C424" s="6"/>
      <c r="D424" s="68">
        <v>613</v>
      </c>
    </row>
    <row r="425" spans="1:4" ht="12.75" customHeight="1">
      <c r="A425" s="6">
        <v>4021</v>
      </c>
      <c r="B425" s="29" t="s">
        <v>181</v>
      </c>
      <c r="C425" s="6"/>
      <c r="D425" s="59">
        <f>SUM(D426:D427)</f>
        <v>0</v>
      </c>
    </row>
    <row r="426" spans="1:4" ht="12.75" customHeight="1">
      <c r="A426" s="6"/>
      <c r="B426" s="29" t="s">
        <v>179</v>
      </c>
      <c r="C426" s="6"/>
      <c r="D426" s="68">
        <v>-612</v>
      </c>
    </row>
    <row r="427" spans="1:4" ht="12.75" customHeight="1">
      <c r="A427" s="6"/>
      <c r="B427" s="29" t="s">
        <v>180</v>
      </c>
      <c r="C427" s="6"/>
      <c r="D427" s="68">
        <v>612</v>
      </c>
    </row>
    <row r="428" spans="1:4" ht="12.75" customHeight="1">
      <c r="A428" s="6">
        <v>4034</v>
      </c>
      <c r="B428" s="23" t="s">
        <v>182</v>
      </c>
      <c r="C428" s="6"/>
      <c r="D428" s="56">
        <f>SUM(D429:D430)</f>
        <v>0</v>
      </c>
    </row>
    <row r="429" spans="1:4" ht="12.75" customHeight="1">
      <c r="A429" s="6"/>
      <c r="B429" s="29" t="s">
        <v>179</v>
      </c>
      <c r="C429" s="6"/>
      <c r="D429" s="68">
        <v>-20</v>
      </c>
    </row>
    <row r="430" spans="1:4" ht="12.75" customHeight="1">
      <c r="A430" s="6"/>
      <c r="B430" s="29" t="s">
        <v>180</v>
      </c>
      <c r="C430" s="6"/>
      <c r="D430" s="68">
        <v>20</v>
      </c>
    </row>
    <row r="431" spans="1:4" ht="12.75" customHeight="1">
      <c r="A431" s="6">
        <v>4111</v>
      </c>
      <c r="B431" s="29" t="s">
        <v>183</v>
      </c>
      <c r="C431" s="6"/>
      <c r="D431" s="59">
        <v>618</v>
      </c>
    </row>
    <row r="432" spans="1:4" ht="12.75" customHeight="1">
      <c r="A432" s="6">
        <v>4113</v>
      </c>
      <c r="B432" s="29" t="s">
        <v>186</v>
      </c>
      <c r="C432" s="6"/>
      <c r="D432" s="59">
        <v>-75900</v>
      </c>
    </row>
    <row r="433" spans="1:4" ht="12.75" customHeight="1">
      <c r="A433" s="6">
        <v>4114</v>
      </c>
      <c r="B433" s="29" t="s">
        <v>184</v>
      </c>
      <c r="C433" s="6"/>
      <c r="D433" s="59">
        <f>SUM(D434:D435)</f>
        <v>0</v>
      </c>
    </row>
    <row r="434" spans="1:4" ht="12.75" customHeight="1">
      <c r="A434" s="6"/>
      <c r="B434" s="29" t="s">
        <v>179</v>
      </c>
      <c r="C434" s="6"/>
      <c r="D434" s="68">
        <v>-463</v>
      </c>
    </row>
    <row r="435" spans="1:4" ht="12.75" customHeight="1">
      <c r="A435" s="6"/>
      <c r="B435" s="29" t="s">
        <v>180</v>
      </c>
      <c r="C435" s="6"/>
      <c r="D435" s="68">
        <v>463</v>
      </c>
    </row>
    <row r="436" spans="1:4" ht="12.75" customHeight="1">
      <c r="A436" s="6">
        <v>4116</v>
      </c>
      <c r="B436" s="29" t="s">
        <v>200</v>
      </c>
      <c r="C436" s="6"/>
      <c r="D436" s="59">
        <v>-82500</v>
      </c>
    </row>
    <row r="437" spans="1:4" ht="12.75" customHeight="1">
      <c r="A437" s="6">
        <v>4117</v>
      </c>
      <c r="B437" s="29" t="s">
        <v>185</v>
      </c>
      <c r="C437" s="6"/>
      <c r="D437" s="59">
        <f>SUM(D438:D439)</f>
        <v>0</v>
      </c>
    </row>
    <row r="438" spans="1:4" ht="12.75" customHeight="1">
      <c r="A438" s="6"/>
      <c r="B438" s="29" t="s">
        <v>179</v>
      </c>
      <c r="C438" s="6"/>
      <c r="D438" s="68">
        <v>-3764</v>
      </c>
    </row>
    <row r="439" spans="1:4" ht="12.75" customHeight="1">
      <c r="A439" s="6"/>
      <c r="B439" s="29" t="s">
        <v>180</v>
      </c>
      <c r="C439" s="6"/>
      <c r="D439" s="68">
        <v>3764</v>
      </c>
    </row>
    <row r="440" spans="1:4" ht="12.75" customHeight="1">
      <c r="A440" s="6">
        <v>4121</v>
      </c>
      <c r="B440" s="29" t="s">
        <v>187</v>
      </c>
      <c r="C440" s="6"/>
      <c r="D440" s="59">
        <f>SUM(D441:D442)</f>
        <v>-5794</v>
      </c>
    </row>
    <row r="441" spans="1:4" ht="12.75" customHeight="1">
      <c r="A441" s="6"/>
      <c r="B441" s="29" t="s">
        <v>179</v>
      </c>
      <c r="C441" s="6"/>
      <c r="D441" s="68">
        <v>-6307</v>
      </c>
    </row>
    <row r="442" spans="1:4" ht="12.75" customHeight="1">
      <c r="A442" s="6"/>
      <c r="B442" s="29" t="s">
        <v>180</v>
      </c>
      <c r="C442" s="6"/>
      <c r="D442" s="68">
        <v>513</v>
      </c>
    </row>
    <row r="443" spans="1:4" ht="12.75" customHeight="1">
      <c r="A443" s="6">
        <v>4122</v>
      </c>
      <c r="B443" s="29" t="s">
        <v>188</v>
      </c>
      <c r="C443" s="6"/>
      <c r="D443" s="59">
        <f>SUM(D444:D446)</f>
        <v>5794</v>
      </c>
    </row>
    <row r="444" spans="1:4" ht="12.75" customHeight="1">
      <c r="A444" s="6"/>
      <c r="B444" s="29" t="s">
        <v>179</v>
      </c>
      <c r="C444" s="6"/>
      <c r="D444" s="68">
        <v>2807</v>
      </c>
    </row>
    <row r="445" spans="1:4" ht="12.75" customHeight="1">
      <c r="A445" s="6"/>
      <c r="B445" s="29" t="s">
        <v>126</v>
      </c>
      <c r="C445" s="6"/>
      <c r="D445" s="68">
        <v>77</v>
      </c>
    </row>
    <row r="446" spans="1:4" ht="12.75" customHeight="1">
      <c r="A446" s="6"/>
      <c r="B446" s="29" t="s">
        <v>180</v>
      </c>
      <c r="C446" s="6"/>
      <c r="D446" s="68">
        <v>2910</v>
      </c>
    </row>
    <row r="447" spans="1:4" ht="12.75" customHeight="1">
      <c r="A447" s="6">
        <v>4131</v>
      </c>
      <c r="B447" s="29" t="s">
        <v>189</v>
      </c>
      <c r="C447" s="6"/>
      <c r="D447" s="59">
        <f>SUM(D448:D449)</f>
        <v>0</v>
      </c>
    </row>
    <row r="448" spans="1:4" ht="12.75" customHeight="1">
      <c r="A448" s="6"/>
      <c r="B448" s="29" t="s">
        <v>179</v>
      </c>
      <c r="C448" s="6"/>
      <c r="D448" s="68">
        <v>-2353</v>
      </c>
    </row>
    <row r="449" spans="1:4" ht="12.75" customHeight="1">
      <c r="A449" s="6"/>
      <c r="B449" s="29" t="s">
        <v>180</v>
      </c>
      <c r="C449" s="6"/>
      <c r="D449" s="68">
        <v>2353</v>
      </c>
    </row>
    <row r="450" spans="1:4" ht="12.75" customHeight="1">
      <c r="A450" s="6">
        <v>4133</v>
      </c>
      <c r="B450" s="29" t="s">
        <v>191</v>
      </c>
      <c r="C450" s="6"/>
      <c r="D450" s="59">
        <f>SUM(D451:D452)</f>
        <v>0</v>
      </c>
    </row>
    <row r="451" spans="1:4" ht="12.75" customHeight="1">
      <c r="A451" s="6"/>
      <c r="B451" s="29" t="s">
        <v>179</v>
      </c>
      <c r="C451" s="6"/>
      <c r="D451" s="68">
        <v>-2047</v>
      </c>
    </row>
    <row r="452" spans="1:4" ht="12.75" customHeight="1">
      <c r="A452" s="6"/>
      <c r="B452" s="29" t="s">
        <v>180</v>
      </c>
      <c r="C452" s="6"/>
      <c r="D452" s="68">
        <v>2047</v>
      </c>
    </row>
    <row r="453" spans="1:4" ht="12.75" customHeight="1">
      <c r="A453" s="6">
        <v>4136</v>
      </c>
      <c r="B453" s="29" t="s">
        <v>192</v>
      </c>
      <c r="C453" s="6"/>
      <c r="D453" s="59">
        <f>SUM(D454:D455)</f>
        <v>0</v>
      </c>
    </row>
    <row r="454" spans="1:4" ht="12.75" customHeight="1">
      <c r="A454" s="6"/>
      <c r="B454" s="29" t="s">
        <v>179</v>
      </c>
      <c r="C454" s="6"/>
      <c r="D454" s="68">
        <v>-8817</v>
      </c>
    </row>
    <row r="455" spans="1:4" ht="12.75" customHeight="1">
      <c r="A455" s="18"/>
      <c r="B455" s="29" t="s">
        <v>193</v>
      </c>
      <c r="C455" s="6"/>
      <c r="D455" s="68">
        <v>8817</v>
      </c>
    </row>
    <row r="456" spans="1:4" ht="12.75" customHeight="1">
      <c r="A456" s="18">
        <v>4137</v>
      </c>
      <c r="B456" s="29" t="s">
        <v>202</v>
      </c>
      <c r="C456" s="6"/>
      <c r="D456" s="59">
        <f>SUM(D457:D459)</f>
        <v>0</v>
      </c>
    </row>
    <row r="457" spans="1:4" ht="12.75" customHeight="1">
      <c r="A457" s="18"/>
      <c r="B457" s="29" t="s">
        <v>203</v>
      </c>
      <c r="C457" s="6"/>
      <c r="D457" s="68">
        <v>1953</v>
      </c>
    </row>
    <row r="458" spans="1:4" ht="12.75" customHeight="1">
      <c r="A458" s="18"/>
      <c r="B458" s="29" t="s">
        <v>180</v>
      </c>
      <c r="C458" s="6"/>
      <c r="D458" s="68">
        <v>8232</v>
      </c>
    </row>
    <row r="459" spans="1:4" ht="12.75" customHeight="1">
      <c r="A459" s="18"/>
      <c r="B459" s="29" t="s">
        <v>179</v>
      </c>
      <c r="C459" s="6"/>
      <c r="D459" s="68">
        <v>-10185</v>
      </c>
    </row>
    <row r="460" spans="1:4" ht="12.75" customHeight="1">
      <c r="A460" s="18">
        <v>4233</v>
      </c>
      <c r="B460" s="29" t="s">
        <v>204</v>
      </c>
      <c r="C460" s="6"/>
      <c r="D460" s="59">
        <f>SUM(D461:D462)</f>
        <v>35</v>
      </c>
    </row>
    <row r="461" spans="1:4" ht="12.75" customHeight="1">
      <c r="A461" s="18"/>
      <c r="B461" s="29" t="s">
        <v>179</v>
      </c>
      <c r="C461" s="6"/>
      <c r="D461" s="68">
        <v>-119</v>
      </c>
    </row>
    <row r="462" spans="1:4" ht="12.75" customHeight="1">
      <c r="A462" s="18"/>
      <c r="B462" s="29" t="s">
        <v>180</v>
      </c>
      <c r="C462" s="6"/>
      <c r="D462" s="68">
        <v>154</v>
      </c>
    </row>
    <row r="463" spans="1:4" ht="12.75" customHeight="1">
      <c r="A463" s="18">
        <v>4239</v>
      </c>
      <c r="B463" s="29" t="s">
        <v>50</v>
      </c>
      <c r="C463" s="6"/>
      <c r="D463" s="59">
        <f>SUM(D464:D465)</f>
        <v>0</v>
      </c>
    </row>
    <row r="464" spans="1:4" ht="12.75" customHeight="1">
      <c r="A464" s="18"/>
      <c r="B464" s="29" t="s">
        <v>179</v>
      </c>
      <c r="C464" s="6"/>
      <c r="D464" s="68">
        <v>-188</v>
      </c>
    </row>
    <row r="465" spans="1:4" ht="12.75" customHeight="1">
      <c r="A465" s="18"/>
      <c r="B465" s="29" t="s">
        <v>180</v>
      </c>
      <c r="C465" s="6"/>
      <c r="D465" s="68">
        <v>188</v>
      </c>
    </row>
    <row r="466" spans="1:4" ht="12.75" customHeight="1">
      <c r="A466" s="18">
        <v>4255</v>
      </c>
      <c r="B466" s="29" t="s">
        <v>205</v>
      </c>
      <c r="C466" s="6"/>
      <c r="D466" s="59">
        <f>SUM(D467:D468)</f>
        <v>0</v>
      </c>
    </row>
    <row r="467" spans="1:4" ht="12.75" customHeight="1">
      <c r="A467" s="18"/>
      <c r="B467" s="29" t="s">
        <v>180</v>
      </c>
      <c r="C467" s="6"/>
      <c r="D467" s="68">
        <v>275</v>
      </c>
    </row>
    <row r="468" spans="1:4" ht="12.75" customHeight="1">
      <c r="A468" s="18"/>
      <c r="B468" s="29" t="s">
        <v>179</v>
      </c>
      <c r="C468" s="6"/>
      <c r="D468" s="68">
        <v>-275</v>
      </c>
    </row>
    <row r="469" spans="1:4" ht="12.75" customHeight="1">
      <c r="A469" s="18">
        <v>4261</v>
      </c>
      <c r="B469" s="29" t="s">
        <v>56</v>
      </c>
      <c r="C469" s="6"/>
      <c r="D469" s="59">
        <f>SUM(D470:D471)</f>
        <v>0</v>
      </c>
    </row>
    <row r="470" spans="1:4" ht="12.75" customHeight="1">
      <c r="A470" s="18"/>
      <c r="B470" s="29" t="s">
        <v>180</v>
      </c>
      <c r="C470" s="6"/>
      <c r="D470" s="68">
        <v>633</v>
      </c>
    </row>
    <row r="471" spans="1:4" ht="12.75" customHeight="1">
      <c r="A471" s="18"/>
      <c r="B471" s="29" t="s">
        <v>179</v>
      </c>
      <c r="C471" s="6"/>
      <c r="D471" s="68">
        <v>-633</v>
      </c>
    </row>
    <row r="472" spans="1:4" ht="12.75" customHeight="1">
      <c r="A472" s="18">
        <v>4285</v>
      </c>
      <c r="B472" s="29" t="s">
        <v>209</v>
      </c>
      <c r="C472" s="6"/>
      <c r="D472" s="59">
        <f>SUM(D473:D474)</f>
        <v>0</v>
      </c>
    </row>
    <row r="473" spans="1:4" ht="12.75" customHeight="1">
      <c r="A473" s="18"/>
      <c r="B473" s="29" t="s">
        <v>180</v>
      </c>
      <c r="C473" s="6"/>
      <c r="D473" s="68">
        <v>312</v>
      </c>
    </row>
    <row r="474" spans="1:4" ht="12.75" customHeight="1">
      <c r="A474" s="18"/>
      <c r="B474" s="29" t="s">
        <v>179</v>
      </c>
      <c r="C474" s="6"/>
      <c r="D474" s="68">
        <v>-312</v>
      </c>
    </row>
    <row r="475" spans="1:4" ht="12.75" customHeight="1">
      <c r="A475" s="18"/>
      <c r="B475" s="29"/>
      <c r="C475" s="6"/>
      <c r="D475" s="68"/>
    </row>
    <row r="476" spans="1:4" ht="12.75" customHeight="1">
      <c r="A476" s="18">
        <v>4340</v>
      </c>
      <c r="B476" s="29" t="s">
        <v>206</v>
      </c>
      <c r="C476" s="6"/>
      <c r="D476" s="59">
        <f>SUM(D477:D478)</f>
        <v>0</v>
      </c>
    </row>
    <row r="477" spans="1:4" ht="12.75" customHeight="1">
      <c r="A477" s="18"/>
      <c r="B477" s="29" t="s">
        <v>180</v>
      </c>
      <c r="C477" s="6"/>
      <c r="D477" s="68">
        <v>312</v>
      </c>
    </row>
    <row r="478" spans="1:4" ht="12.75" customHeight="1">
      <c r="A478" s="18"/>
      <c r="B478" s="29" t="s">
        <v>179</v>
      </c>
      <c r="C478" s="6"/>
      <c r="D478" s="68">
        <v>-312</v>
      </c>
    </row>
    <row r="479" spans="1:4" ht="12.75" customHeight="1">
      <c r="A479" s="18">
        <v>4412</v>
      </c>
      <c r="B479" s="29" t="s">
        <v>207</v>
      </c>
      <c r="C479" s="6"/>
      <c r="D479" s="59">
        <f>SUM(D480:D482)</f>
        <v>0</v>
      </c>
    </row>
    <row r="480" spans="1:4" ht="12.75" customHeight="1">
      <c r="A480" s="18"/>
      <c r="B480" s="29" t="s">
        <v>37</v>
      </c>
      <c r="C480" s="6"/>
      <c r="D480" s="68">
        <v>789</v>
      </c>
    </row>
    <row r="481" spans="1:4" ht="12.75" customHeight="1">
      <c r="A481" s="18"/>
      <c r="B481" s="29" t="s">
        <v>208</v>
      </c>
      <c r="C481" s="6"/>
      <c r="D481" s="68">
        <v>205</v>
      </c>
    </row>
    <row r="482" spans="1:4" ht="12.75" customHeight="1">
      <c r="A482" s="18"/>
      <c r="B482" s="29" t="s">
        <v>180</v>
      </c>
      <c r="C482" s="6"/>
      <c r="D482" s="68">
        <v>-994</v>
      </c>
    </row>
    <row r="483" spans="1:4" ht="12.75" customHeight="1">
      <c r="A483" s="5" t="s">
        <v>87</v>
      </c>
      <c r="B483" s="29"/>
      <c r="C483" s="6"/>
      <c r="D483" s="59">
        <f>SUM(D453+D450+D447+D443+D440+D437+D433+D432+D431+D428+D425+D422+D436+D456+D460+D463+D466+D469+D472+D476+D479)</f>
        <v>-157747</v>
      </c>
    </row>
    <row r="484" spans="1:4" ht="12.75" customHeight="1">
      <c r="A484" s="5"/>
      <c r="B484" s="29"/>
      <c r="C484" s="6"/>
      <c r="D484" s="59"/>
    </row>
    <row r="485" spans="1:4" ht="12.75" customHeight="1">
      <c r="A485" s="5" t="s">
        <v>88</v>
      </c>
      <c r="B485" s="29"/>
      <c r="C485" s="6"/>
      <c r="D485" s="59"/>
    </row>
    <row r="486" spans="1:4" ht="12.75" customHeight="1">
      <c r="A486" s="6">
        <v>5041</v>
      </c>
      <c r="B486" s="29" t="s">
        <v>210</v>
      </c>
      <c r="C486" s="6"/>
      <c r="D486" s="59">
        <f>SUM(D487:D488)</f>
        <v>0</v>
      </c>
    </row>
    <row r="487" spans="1:4" ht="12.75" customHeight="1">
      <c r="A487" s="5"/>
      <c r="B487" s="29" t="s">
        <v>126</v>
      </c>
      <c r="C487" s="6"/>
      <c r="D487" s="68">
        <v>-3389</v>
      </c>
    </row>
    <row r="488" spans="1:4" ht="12.75" customHeight="1">
      <c r="A488" s="5"/>
      <c r="B488" s="29" t="s">
        <v>98</v>
      </c>
      <c r="C488" s="6"/>
      <c r="D488" s="68">
        <v>3389</v>
      </c>
    </row>
    <row r="489" spans="1:4" ht="12.75" customHeight="1">
      <c r="A489" s="6">
        <v>5042</v>
      </c>
      <c r="B489" s="29" t="s">
        <v>213</v>
      </c>
      <c r="C489" s="6"/>
      <c r="D489" s="59">
        <f>SUM(D490:D492)</f>
        <v>0</v>
      </c>
    </row>
    <row r="490" spans="1:4" ht="12.75" customHeight="1">
      <c r="A490" s="5"/>
      <c r="B490" s="29" t="s">
        <v>98</v>
      </c>
      <c r="C490" s="6"/>
      <c r="D490" s="68">
        <v>1655</v>
      </c>
    </row>
    <row r="491" spans="1:4" ht="12.75" customHeight="1">
      <c r="A491" s="5"/>
      <c r="B491" s="29" t="s">
        <v>120</v>
      </c>
      <c r="C491" s="6"/>
      <c r="D491" s="68">
        <v>28849</v>
      </c>
    </row>
    <row r="492" spans="1:4" ht="12.75" customHeight="1">
      <c r="A492" s="5"/>
      <c r="B492" s="29" t="s">
        <v>126</v>
      </c>
      <c r="C492" s="6"/>
      <c r="D492" s="68">
        <v>-30504</v>
      </c>
    </row>
    <row r="493" spans="1:4" ht="12.75" customHeight="1">
      <c r="A493" s="6">
        <v>5044</v>
      </c>
      <c r="B493" s="29" t="s">
        <v>212</v>
      </c>
      <c r="C493" s="6"/>
      <c r="D493" s="59">
        <f>SUM(D494:D495)</f>
        <v>0</v>
      </c>
    </row>
    <row r="494" spans="1:4" ht="12.75" customHeight="1">
      <c r="A494" s="6"/>
      <c r="B494" s="29" t="s">
        <v>126</v>
      </c>
      <c r="C494" s="6"/>
      <c r="D494" s="68">
        <v>-1281</v>
      </c>
    </row>
    <row r="495" spans="1:4" ht="12.75" customHeight="1">
      <c r="A495" s="5"/>
      <c r="B495" s="29" t="s">
        <v>98</v>
      </c>
      <c r="C495" s="6"/>
      <c r="D495" s="68">
        <v>1281</v>
      </c>
    </row>
    <row r="496" spans="1:4" ht="12.75" customHeight="1">
      <c r="A496" s="6">
        <v>5054</v>
      </c>
      <c r="B496" s="29" t="s">
        <v>211</v>
      </c>
      <c r="C496" s="6"/>
      <c r="D496" s="59">
        <f>SUM(D497:D498)</f>
        <v>0</v>
      </c>
    </row>
    <row r="497" spans="1:4" ht="12.75" customHeight="1">
      <c r="A497" s="5"/>
      <c r="B497" s="29" t="s">
        <v>126</v>
      </c>
      <c r="C497" s="6"/>
      <c r="D497" s="68">
        <v>-559</v>
      </c>
    </row>
    <row r="498" spans="1:4" ht="12.75" customHeight="1">
      <c r="A498" s="18"/>
      <c r="B498" s="29" t="s">
        <v>98</v>
      </c>
      <c r="C498" s="6"/>
      <c r="D498" s="68">
        <v>559</v>
      </c>
    </row>
    <row r="499" spans="1:4" ht="12.75" customHeight="1">
      <c r="A499" s="5" t="s">
        <v>90</v>
      </c>
      <c r="B499" s="29"/>
      <c r="C499" s="6"/>
      <c r="D499" s="73">
        <f>SUM(D486+D496)</f>
        <v>0</v>
      </c>
    </row>
    <row r="500" spans="1:4" ht="12.75" customHeight="1">
      <c r="A500" s="18"/>
      <c r="B500" s="29"/>
      <c r="C500" s="6"/>
      <c r="D500" s="28"/>
    </row>
    <row r="501" spans="1:4" ht="12.75" customHeight="1">
      <c r="A501" s="38" t="s">
        <v>92</v>
      </c>
      <c r="B501" s="29"/>
      <c r="C501" s="56">
        <f>SUM(C290+C280+C236+C220+C216+C195)</f>
        <v>-220380</v>
      </c>
      <c r="D501" s="56">
        <f>SUM(D415+D290+D280+D275+D236+D220+D216+D201+D483+D419+D284+D309+D499+D301)</f>
        <v>-196667</v>
      </c>
    </row>
    <row r="502" spans="1:4" ht="12.75" customHeight="1">
      <c r="A502" s="38"/>
      <c r="B502" s="29"/>
      <c r="C502" s="6"/>
      <c r="D502" s="28"/>
    </row>
    <row r="503" spans="1:4" ht="12.75" customHeight="1">
      <c r="A503" s="18">
        <v>6110</v>
      </c>
      <c r="B503" s="29" t="s">
        <v>91</v>
      </c>
      <c r="C503" s="6"/>
      <c r="D503" s="28">
        <v>-15734</v>
      </c>
    </row>
    <row r="504" spans="1:4" ht="12.75" customHeight="1">
      <c r="A504" s="38"/>
      <c r="B504" s="29"/>
      <c r="C504" s="6"/>
      <c r="D504" s="28"/>
    </row>
    <row r="505" spans="1:4" ht="12.75" customHeight="1">
      <c r="A505" s="37" t="s">
        <v>104</v>
      </c>
      <c r="B505" s="29"/>
      <c r="C505" s="56">
        <f>SUM(C501+C154)</f>
        <v>-166995</v>
      </c>
      <c r="D505" s="56">
        <f>SUM(D501+D154+D503)</f>
        <v>-166995</v>
      </c>
    </row>
    <row r="528" ht="12.75">
      <c r="D528" t="s">
        <v>105</v>
      </c>
    </row>
  </sheetData>
  <sheetProtection/>
  <mergeCells count="2">
    <mergeCell ref="A1:D1"/>
    <mergeCell ref="A2:D2"/>
  </mergeCells>
  <printOptions/>
  <pageMargins left="0.7874015748031497" right="0.7874015748031497" top="0.3937007874015748" bottom="0.3937007874015748" header="0.5118110236220472" footer="0.11811023622047245"/>
  <pageSetup firstPageNumber="1" useFirstPageNumber="1" horizontalDpi="600" verticalDpi="600" orientation="portrait" paperSize="9" scale="80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Ferencvárosi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romhanyi.ildiko</dc:creator>
  <cp:keywords/>
  <dc:description/>
  <cp:lastModifiedBy>romhanyi.ildiko</cp:lastModifiedBy>
  <cp:lastPrinted>2013-02-06T19:01:08Z</cp:lastPrinted>
  <dcterms:created xsi:type="dcterms:W3CDTF">2013-02-03T13:59:50Z</dcterms:created>
  <dcterms:modified xsi:type="dcterms:W3CDTF">2013-02-06T20:19:55Z</dcterms:modified>
  <cp:category/>
  <cp:version/>
  <cp:contentType/>
  <cp:contentStatus/>
</cp:coreProperties>
</file>