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80" windowWidth="15600" windowHeight="10360" activeTab="0"/>
  </bookViews>
  <sheets>
    <sheet name="2017december" sheetId="1" r:id="rId1"/>
  </sheets>
  <definedNames/>
  <calcPr fullCalcOnLoad="1"/>
</workbook>
</file>

<file path=xl/sharedStrings.xml><?xml version="1.0" encoding="utf-8"?>
<sst xmlns="http://schemas.openxmlformats.org/spreadsheetml/2006/main" count="234" uniqueCount="128">
  <si>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</si>
  <si>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</si>
  <si>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</si>
  <si>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</si>
  <si>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</si>
  <si>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</si>
  <si>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Települési önkormányzatok szoc. és gyermekjóléti és gyermekétk. fel. tám.</t>
  </si>
  <si>
    <t>Működési célú központosított előirányzatok</t>
  </si>
  <si>
    <t>Csicsergő Óvoda</t>
  </si>
  <si>
    <t>Személyi juttatások</t>
  </si>
  <si>
    <t>Csudafa Óvoda</t>
  </si>
  <si>
    <t>Kerekerdő Óvoda</t>
  </si>
  <si>
    <t>Kicsi Bocs Óvoda</t>
  </si>
  <si>
    <t>Liliom Óvoda</t>
  </si>
  <si>
    <t>Napfény Óvoda</t>
  </si>
  <si>
    <t xml:space="preserve">Ferencvárosi Intézmény Üzemeltetési Központ </t>
  </si>
  <si>
    <t>Ferencvárosi Egyesített Bölcsődék</t>
  </si>
  <si>
    <t xml:space="preserve">FESZGYI   </t>
  </si>
  <si>
    <t>2. sz. melléklet összesen</t>
  </si>
  <si>
    <t>Polgármesteri hivatal igazgatási kiadásai</t>
  </si>
  <si>
    <t>Közterületfelügyelet</t>
  </si>
  <si>
    <t xml:space="preserve">I. Állami pénzeszköz átvétellel kapcsolatos előirányzat módosítás </t>
  </si>
  <si>
    <t>Általános tartalék</t>
  </si>
  <si>
    <t>Mindösszesen</t>
  </si>
  <si>
    <t>6. sz. melléklet</t>
  </si>
  <si>
    <t>6. sz. melléklet összesen</t>
  </si>
  <si>
    <t>Dologi kiadások</t>
  </si>
  <si>
    <t>II. Testületi döntést igénylő előirányzat módosítás</t>
  </si>
  <si>
    <t>Munkaadókat terhelő járulékok és szociális hozzájárulási adó</t>
  </si>
  <si>
    <t>Beruházások</t>
  </si>
  <si>
    <t>II. Testületi döntést igénylő előirányzat módosítás összesen</t>
  </si>
  <si>
    <t>1/B. sz. melléklet</t>
  </si>
  <si>
    <t>1/B. sz. melléklet összesen</t>
  </si>
  <si>
    <t>3/A. sz. melléklet összesen</t>
  </si>
  <si>
    <t>3/B. sz. melléklet összesen</t>
  </si>
  <si>
    <t xml:space="preserve">    - központi költségvetési támogatás</t>
  </si>
  <si>
    <t xml:space="preserve">A 2017. évi költségvetés módosítása </t>
  </si>
  <si>
    <t xml:space="preserve"> Települési önkormányzatok kulturális feladatainak támogatása</t>
  </si>
  <si>
    <t>Egyéb működési célú kiadások</t>
  </si>
  <si>
    <t xml:space="preserve"> Települési önkormányzatok egyes köznevelési feladatainak támogatása</t>
  </si>
  <si>
    <t>Humánszolgáltatási feladatok</t>
  </si>
  <si>
    <t>Egyéb felhalmozási célú kiadások</t>
  </si>
  <si>
    <t>Társasház felújítási pályázat</t>
  </si>
  <si>
    <t>Felújítások</t>
  </si>
  <si>
    <t>Felújításokkal kapcsolatos tervezések</t>
  </si>
  <si>
    <t>Veszélyelhárítás</t>
  </si>
  <si>
    <t>Egyéb működési célú támogatások bevételei államháztartáson belülről</t>
  </si>
  <si>
    <t xml:space="preserve">1/b. sz. melléklet </t>
  </si>
  <si>
    <t>2. sz. melléklet</t>
  </si>
  <si>
    <t>1/b. sz. melléklet  összesen:</t>
  </si>
  <si>
    <t>2. sz. melléklet összesen:</t>
  </si>
  <si>
    <t>Informatikai működés és fejlesztés</t>
  </si>
  <si>
    <t>Szociális és köznevelési feladatok</t>
  </si>
  <si>
    <r>
      <t xml:space="preserve">    - kulturális pótlék szociális hozzájárulási adóval növelt összege</t>
    </r>
    <r>
      <rPr>
        <i/>
        <sz val="10"/>
        <rFont val="Arial CE"/>
        <family val="0"/>
      </rPr>
      <t xml:space="preserve"> (X.  havi)</t>
    </r>
  </si>
  <si>
    <t>FESZGYI</t>
  </si>
  <si>
    <t xml:space="preserve">    - 2017. IX.- X. havi bérkompenzáció</t>
  </si>
  <si>
    <t>Kiszámlázott általános forgalmi adó</t>
  </si>
  <si>
    <t>Általános forgalmi adó visszatérítése</t>
  </si>
  <si>
    <t>FMK</t>
  </si>
  <si>
    <t>Közvetített szolgáltatások ellenértéke</t>
  </si>
  <si>
    <t>Egyéb működési bevétel</t>
  </si>
  <si>
    <t>Ferencvárosi Pinceszínház</t>
  </si>
  <si>
    <t>Szolgáltatások ellenértéke</t>
  </si>
  <si>
    <t xml:space="preserve">3/c. sz. melléklet </t>
  </si>
  <si>
    <t>Ifjúsági koncepció végrehajtásával összefüggő feladatok</t>
  </si>
  <si>
    <t>Idősügyi koncepció</t>
  </si>
  <si>
    <t>Sport és szabadidős feladatok</t>
  </si>
  <si>
    <t>Diáksport</t>
  </si>
  <si>
    <t>Testvérvárosi kapcsolatok</t>
  </si>
  <si>
    <t>3/c. sz. melléklet összesen</t>
  </si>
  <si>
    <t xml:space="preserve">3/d. sz. melléklet  </t>
  </si>
  <si>
    <t>3/d. sz. melléklet   összesen</t>
  </si>
  <si>
    <t>Kerekerdő Óvoda - felújítás</t>
  </si>
  <si>
    <t>Intézményi felújítások - felújítások</t>
  </si>
  <si>
    <t>Ferencvárosi Intézmény Üzemeltetési Központ</t>
  </si>
  <si>
    <t>Bérleti díjak</t>
  </si>
  <si>
    <t>FIÜK</t>
  </si>
  <si>
    <t>Kamatbevételek és más nyereségjellegű bevételek</t>
  </si>
  <si>
    <t>Egyéb tárgyi eszköz értékesítés</t>
  </si>
  <si>
    <t>Beruházási kiadások</t>
  </si>
  <si>
    <t>Epres Óvoda</t>
  </si>
  <si>
    <t>Készletértékesítés</t>
  </si>
  <si>
    <t>Közterület-felügyelet épületeinek felújítása - felújítás</t>
  </si>
  <si>
    <t>Egyéb szolgáltatás - Közterület-felügyelet</t>
  </si>
  <si>
    <t>Közvetített szolgáltatás - Közterület-felügyelet</t>
  </si>
  <si>
    <t>Kiszámlázott általános forgalmi adó - Közterület-felügyelet</t>
  </si>
  <si>
    <t>Kamatbevétel - Közterület- felügyelet</t>
  </si>
  <si>
    <t>Egyéb működési bevételek - Közterület-felügyelet</t>
  </si>
  <si>
    <t>Gépkocsi elszállítás</t>
  </si>
  <si>
    <t>Ellátási díjak</t>
  </si>
  <si>
    <t xml:space="preserve">4. sz. melléklet  </t>
  </si>
  <si>
    <t>4. sz. melléklet  összesen:</t>
  </si>
  <si>
    <t xml:space="preserve">6. sz. melléklet </t>
  </si>
  <si>
    <t>6. sz. melléklet  összesen:</t>
  </si>
  <si>
    <t>Esélyegyenlőségi kiadások - Egyéb felhalmozási célú kiadások</t>
  </si>
  <si>
    <t>"Végre Önnek is van esélye felújítani otthonát" - Egyéb működési célú kiadás</t>
  </si>
  <si>
    <t>Egyéb tárgyi eszköz értékesítése</t>
  </si>
  <si>
    <t>3/a. sz. melléklet</t>
  </si>
  <si>
    <t>Polgármesteri Hivatal Igazgatási kiadásai</t>
  </si>
  <si>
    <t>Tankönyvtámogatás</t>
  </si>
  <si>
    <t>Ellátottak pénzbeli juttatásai</t>
  </si>
  <si>
    <r>
      <t xml:space="preserve">2. sz. melléklet </t>
    </r>
    <r>
      <rPr>
        <b/>
        <sz val="10"/>
        <rFont val="Arial CE"/>
        <family val="0"/>
      </rPr>
      <t>(2017. IX.-X. havi b</t>
    </r>
    <r>
      <rPr>
        <b/>
        <sz val="10"/>
        <rFont val="Arial CE"/>
        <family val="2"/>
      </rPr>
      <t>érkompenzáció)</t>
    </r>
  </si>
  <si>
    <r>
      <t xml:space="preserve">3/A. sz. melléklet  </t>
    </r>
    <r>
      <rPr>
        <b/>
        <sz val="10"/>
        <rFont val="Arial CE"/>
        <family val="0"/>
      </rPr>
      <t>(2017. IX.-X.  havi</t>
    </r>
    <r>
      <rPr>
        <b/>
        <sz val="10"/>
        <rFont val="Arial CE"/>
        <family val="2"/>
      </rPr>
      <t xml:space="preserve"> bérkompenzáció)</t>
    </r>
  </si>
  <si>
    <t>3/B. sz. melléklet (2017. IX.-X. havi bérkompenzáció)</t>
  </si>
  <si>
    <t>Egyéb működési célú támogatások államháztartáson belülről</t>
  </si>
  <si>
    <t xml:space="preserve"> Pénzbeli ellátás</t>
  </si>
  <si>
    <t xml:space="preserve"> Utcai szociális munka IV. név</t>
  </si>
  <si>
    <t>2. sz. melléklet IV. név utcai szociális munka</t>
  </si>
  <si>
    <t>Személyi juttatás</t>
  </si>
  <si>
    <t>Rendkívüli gyermekvédelmi támogatás -Ellátottak pénzbeli juttatásai</t>
  </si>
  <si>
    <t>IX. kerületi Rendőrkapitányság támogatása</t>
  </si>
  <si>
    <t>3/b. sz. melléklet</t>
  </si>
  <si>
    <t>Közterület-felügyelet</t>
  </si>
  <si>
    <t>Munkaadókat terhelő járulékok</t>
  </si>
  <si>
    <t>3/a. sz. melléklet összesen</t>
  </si>
  <si>
    <t>3/b. sz. melléklet összesen</t>
  </si>
  <si>
    <t>1/c. sz. melléklet</t>
  </si>
  <si>
    <t>Költségvetési szervek támogatása</t>
  </si>
  <si>
    <t>1/c. sz. melléklet összesen</t>
  </si>
  <si>
    <t>Lakás és helyiség karbantartás, berendezési tárgyak cseréje</t>
  </si>
  <si>
    <t>Lakás és helyiség felújítás - felújítás</t>
  </si>
  <si>
    <t>Belső-Pesti Tankerületi Központ támogatása - Egyéb felhalmozási célú kiadások</t>
  </si>
  <si>
    <t>Kosztolányi Dezső Általános Iskola felújítás</t>
  </si>
  <si>
    <t xml:space="preserve">5. sz. melléklet  </t>
  </si>
  <si>
    <t>Kosztolányi Dezső Általános Iskola tornaterem építés</t>
  </si>
  <si>
    <t>5. sz. melléklet  összesen:</t>
  </si>
  <si>
    <t>Kifli, túró rudi, tej beszerzés</t>
  </si>
  <si>
    <t>Polgármesteri Hivatal épületeinek felújítása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</si>
</sst>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  <numFmt numFmtId="177" formatCode="[$-40E]yyyy\.\ mmmm\ d\.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10"/>
      <name val="Arial "/>
      <family val="0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5" fillId="0" borderId="11" xfId="57" applyNumberFormat="1" applyFont="1" applyFill="1" applyBorder="1">
      <alignment/>
      <protection/>
    </xf>
    <xf numFmtId="3" fontId="26" fillId="0" borderId="10" xfId="57" applyNumberFormat="1" applyFont="1" applyFill="1" applyBorder="1">
      <alignment/>
      <protection/>
    </xf>
    <xf numFmtId="3" fontId="26" fillId="0" borderId="12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3" xfId="0" applyNumberFormat="1" applyFont="1" applyFill="1" applyBorder="1" applyAlignment="1" applyProtection="1">
      <alignment/>
      <protection locked="0"/>
    </xf>
    <xf numFmtId="0" fontId="16" fillId="0" borderId="10" xfId="57" applyFont="1" applyFill="1" applyBorder="1" applyAlignment="1">
      <alignment horizontal="left" vertical="top"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3" fontId="16" fillId="0" borderId="12" xfId="57" applyNumberFormat="1" applyFont="1" applyFill="1" applyBorder="1">
      <alignment/>
      <protection/>
    </xf>
    <xf numFmtId="0" fontId="26" fillId="0" borderId="10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3" fontId="23" fillId="0" borderId="10" xfId="57" applyNumberFormat="1" applyFont="1" applyFill="1" applyBorder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3" fontId="27" fillId="0" borderId="10" xfId="57" applyNumberFormat="1" applyFont="1" applyFill="1" applyBorder="1" applyAlignment="1">
      <alignment vertical="center"/>
      <protection/>
    </xf>
    <xf numFmtId="3" fontId="0" fillId="0" borderId="12" xfId="57" applyNumberFormat="1" applyFont="1" applyFill="1" applyBorder="1">
      <alignment/>
      <protection/>
    </xf>
    <xf numFmtId="3" fontId="26" fillId="0" borderId="11" xfId="57" applyNumberFormat="1" applyFont="1" applyFill="1" applyBorder="1">
      <alignment/>
      <protection/>
    </xf>
    <xf numFmtId="3" fontId="24" fillId="0" borderId="12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24" fillId="0" borderId="14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horizontal="left" vertical="center"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2" xfId="57" applyNumberFormat="1" applyFont="1" applyFill="1" applyBorder="1">
      <alignment/>
      <protection/>
    </xf>
    <xf numFmtId="3" fontId="21" fillId="0" borderId="0" xfId="57" applyNumberFormat="1" applyFont="1" applyFill="1" applyAlignment="1">
      <alignment horizontal="center"/>
      <protection/>
    </xf>
    <xf numFmtId="3" fontId="23" fillId="0" borderId="0" xfId="57" applyNumberFormat="1" applyFont="1" applyFill="1" applyAlignment="1">
      <alignment horizontal="centerContinuous"/>
      <protection/>
    </xf>
    <xf numFmtId="3" fontId="24" fillId="0" borderId="0" xfId="57" applyNumberFormat="1" applyFont="1" applyFill="1" applyAlignment="1">
      <alignment horizontal="right"/>
      <protection/>
    </xf>
    <xf numFmtId="3" fontId="23" fillId="0" borderId="10" xfId="57" applyNumberFormat="1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/>
      <protection/>
    </xf>
    <xf numFmtId="3" fontId="16" fillId="0" borderId="10" xfId="0" applyNumberFormat="1" applyFont="1" applyFill="1" applyBorder="1" applyAlignment="1">
      <alignment/>
    </xf>
    <xf numFmtId="3" fontId="23" fillId="0" borderId="11" xfId="57" applyNumberFormat="1" applyFont="1" applyFill="1" applyBorder="1">
      <alignment/>
      <protection/>
    </xf>
    <xf numFmtId="3" fontId="16" fillId="0" borderId="11" xfId="57" applyNumberFormat="1" applyFont="1" applyFill="1" applyBorder="1">
      <alignment/>
      <protection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24" fillId="0" borderId="15" xfId="57" applyNumberFormat="1" applyFont="1" applyFill="1" applyBorder="1">
      <alignment/>
      <protection/>
    </xf>
    <xf numFmtId="3" fontId="24" fillId="0" borderId="15" xfId="57" applyNumberFormat="1" applyFont="1" applyFill="1" applyBorder="1">
      <alignment/>
      <protection/>
    </xf>
    <xf numFmtId="3" fontId="16" fillId="0" borderId="16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23" fillId="0" borderId="10" xfId="57" applyNumberFormat="1" applyFont="1" applyFill="1" applyBorder="1">
      <alignment/>
      <protection/>
    </xf>
    <xf numFmtId="0" fontId="16" fillId="0" borderId="12" xfId="57" applyFont="1" applyFill="1" applyBorder="1" applyAlignment="1">
      <alignment horizontal="left" vertical="top"/>
      <protection/>
    </xf>
    <xf numFmtId="14" fontId="0" fillId="0" borderId="0" xfId="0" applyNumberFormat="1" applyFont="1" applyFill="1" applyAlignment="1">
      <alignment horizontal="left"/>
    </xf>
    <xf numFmtId="0" fontId="16" fillId="0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6" fillId="0" borderId="10" xfId="58" applyFont="1" applyFill="1" applyBorder="1" applyAlignment="1">
      <alignment/>
      <protection/>
    </xf>
    <xf numFmtId="3" fontId="16" fillId="0" borderId="10" xfId="58" applyNumberFormat="1" applyFont="1" applyFill="1" applyBorder="1" applyAlignment="1">
      <alignment/>
      <protection/>
    </xf>
    <xf numFmtId="3" fontId="26" fillId="0" borderId="15" xfId="57" applyNumberFormat="1" applyFont="1" applyFill="1" applyBorder="1">
      <alignment/>
      <protection/>
    </xf>
    <xf numFmtId="3" fontId="16" fillId="0" borderId="14" xfId="57" applyNumberFormat="1" applyFont="1" applyFill="1" applyBorder="1">
      <alignment/>
      <protection/>
    </xf>
    <xf numFmtId="3" fontId="26" fillId="0" borderId="10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  <xf numFmtId="3" fontId="30" fillId="0" borderId="10" xfId="57" applyNumberFormat="1" applyFont="1" applyFill="1" applyBorder="1">
      <alignment/>
      <protection/>
    </xf>
    <xf numFmtId="0" fontId="16" fillId="0" borderId="14" xfId="58" applyFont="1" applyBorder="1" applyAlignment="1">
      <alignment/>
      <protection/>
    </xf>
    <xf numFmtId="3" fontId="16" fillId="0" borderId="14" xfId="58" applyNumberFormat="1" applyFont="1" applyFill="1" applyBorder="1" applyAlignment="1">
      <alignment/>
      <protection/>
    </xf>
    <xf numFmtId="0" fontId="26" fillId="0" borderId="12" xfId="58" applyFont="1" applyFill="1" applyBorder="1" applyAlignment="1">
      <alignment/>
      <protection/>
    </xf>
    <xf numFmtId="0" fontId="2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58" applyFont="1" applyBorder="1" applyAlignment="1">
      <alignment/>
      <protection/>
    </xf>
    <xf numFmtId="3" fontId="0" fillId="0" borderId="13" xfId="0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 horizontal="left" vertical="top"/>
    </xf>
    <xf numFmtId="3" fontId="0" fillId="24" borderId="10" xfId="0" applyNumberFormat="1" applyFont="1" applyFill="1" applyBorder="1" applyAlignment="1">
      <alignment/>
    </xf>
    <xf numFmtId="3" fontId="21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0" xfId="57" applyNumberFormat="1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3" fontId="23" fillId="0" borderId="18" xfId="57" applyNumberFormat="1" applyFont="1" applyFill="1" applyBorder="1" applyAlignment="1">
      <alignment horizontal="left" vertical="center"/>
      <protection/>
    </xf>
    <xf numFmtId="3" fontId="23" fillId="0" borderId="19" xfId="57" applyNumberFormat="1" applyFont="1" applyFill="1" applyBorder="1" applyAlignment="1">
      <alignment horizontal="lef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2éviköltségvetésjan19este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7"/>
  <sheetViews>
    <sheetView tabSelected="1" view="pageBreakPreview" zoomScale="60" zoomScalePageLayoutView="0" workbookViewId="0" topLeftCell="A226">
      <selection activeCell="B199" sqref="B199"/>
    </sheetView>
  </sheetViews>
  <sheetFormatPr defaultColWidth="9.140625" defaultRowHeight="12.75"/>
  <cols>
    <col min="1" max="1" width="7.7109375" style="23" customWidth="1"/>
    <col min="2" max="2" width="70.8515625" style="23" customWidth="1"/>
    <col min="3" max="4" width="11.7109375" style="23" customWidth="1"/>
  </cols>
  <sheetData>
    <row r="1" spans="1:4" ht="15">
      <c r="A1" s="65" t="s">
        <v>36</v>
      </c>
      <c r="B1" s="66"/>
      <c r="C1" s="66"/>
      <c r="D1" s="66"/>
    </row>
    <row r="2" spans="1:4" ht="12.75">
      <c r="A2" s="67"/>
      <c r="B2" s="68"/>
      <c r="C2" s="68"/>
      <c r="D2" s="68"/>
    </row>
    <row r="3" spans="1:4" ht="15">
      <c r="A3" s="29"/>
      <c r="B3" s="28"/>
      <c r="C3" s="28"/>
      <c r="D3" s="30" t="s">
        <v>0</v>
      </c>
    </row>
    <row r="4" spans="1:4" ht="13.5">
      <c r="A4" s="16" t="s">
        <v>1</v>
      </c>
      <c r="B4" s="16" t="s">
        <v>2</v>
      </c>
      <c r="C4" s="31" t="s">
        <v>3</v>
      </c>
      <c r="D4" s="31" t="s">
        <v>4</v>
      </c>
    </row>
    <row r="5" spans="1:4" ht="13.5">
      <c r="A5" s="16"/>
      <c r="B5" s="16"/>
      <c r="C5" s="2"/>
      <c r="D5" s="2"/>
    </row>
    <row r="6" spans="1:4" ht="13.5">
      <c r="A6" s="16" t="s">
        <v>5</v>
      </c>
      <c r="B6" s="16"/>
      <c r="C6" s="2"/>
      <c r="D6" s="2"/>
    </row>
    <row r="7" spans="1:4" ht="13.5">
      <c r="A7" s="16"/>
      <c r="B7" s="16"/>
      <c r="C7" s="2"/>
      <c r="D7" s="2"/>
    </row>
    <row r="8" spans="1:4" ht="13.5">
      <c r="A8" s="2" t="s">
        <v>31</v>
      </c>
      <c r="B8" s="16"/>
      <c r="C8" s="2"/>
      <c r="D8" s="2"/>
    </row>
    <row r="9" spans="1:4" ht="12.75">
      <c r="A9" s="1">
        <v>1012</v>
      </c>
      <c r="B9" s="1" t="s">
        <v>39</v>
      </c>
      <c r="C9" s="6">
        <f>SUM(C10)</f>
        <v>-3328</v>
      </c>
      <c r="D9" s="2"/>
    </row>
    <row r="10" spans="1:4" ht="12.75">
      <c r="A10" s="1"/>
      <c r="B10" s="3" t="s">
        <v>35</v>
      </c>
      <c r="C10" s="4">
        <v>-3328</v>
      </c>
      <c r="D10" s="2"/>
    </row>
    <row r="11" spans="1:4" ht="12.75">
      <c r="A11" s="1">
        <v>1013</v>
      </c>
      <c r="B11" s="32" t="s">
        <v>6</v>
      </c>
      <c r="C11" s="6">
        <f>SUM(C12)</f>
        <v>-3192</v>
      </c>
      <c r="D11" s="2"/>
    </row>
    <row r="12" spans="1:4" ht="12.75">
      <c r="A12" s="1"/>
      <c r="B12" s="3" t="s">
        <v>35</v>
      </c>
      <c r="C12" s="4">
        <v>-3192</v>
      </c>
      <c r="D12" s="2"/>
    </row>
    <row r="13" spans="1:4" ht="12.75">
      <c r="A13" s="1">
        <v>1014</v>
      </c>
      <c r="B13" s="32" t="s">
        <v>37</v>
      </c>
      <c r="C13" s="6">
        <f>C14</f>
        <v>695</v>
      </c>
      <c r="D13" s="2"/>
    </row>
    <row r="14" spans="1:4" ht="13.5">
      <c r="A14" s="16"/>
      <c r="B14" s="3" t="s">
        <v>53</v>
      </c>
      <c r="C14" s="4">
        <v>695</v>
      </c>
      <c r="D14" s="2"/>
    </row>
    <row r="15" spans="1:4" ht="12.75">
      <c r="A15" s="33">
        <v>1015</v>
      </c>
      <c r="B15" s="32" t="s">
        <v>7</v>
      </c>
      <c r="C15" s="6">
        <f>SUM(C16)</f>
        <v>2915</v>
      </c>
      <c r="D15" s="2"/>
    </row>
    <row r="16" spans="1:4" ht="12.75">
      <c r="A16" s="2"/>
      <c r="B16" s="5" t="s">
        <v>55</v>
      </c>
      <c r="C16" s="4">
        <v>2915</v>
      </c>
      <c r="D16" s="2"/>
    </row>
    <row r="17" spans="1:4" ht="13.5">
      <c r="A17" s="24" t="s">
        <v>32</v>
      </c>
      <c r="B17" s="16"/>
      <c r="C17" s="6">
        <f>SUM(C15+C11+C9+C13)</f>
        <v>-2910</v>
      </c>
      <c r="D17" s="2"/>
    </row>
    <row r="18" spans="1:4" ht="13.5">
      <c r="A18" s="2"/>
      <c r="B18" s="16"/>
      <c r="C18" s="2"/>
      <c r="D18" s="2"/>
    </row>
    <row r="19" spans="1:5" ht="13.5">
      <c r="A19" s="2" t="s">
        <v>101</v>
      </c>
      <c r="B19" s="34"/>
      <c r="C19" s="2"/>
      <c r="D19" s="2"/>
      <c r="E19" s="22"/>
    </row>
    <row r="20" spans="1:5" ht="12.75">
      <c r="A20" s="1">
        <v>2305</v>
      </c>
      <c r="B20" s="35" t="s">
        <v>8</v>
      </c>
      <c r="C20" s="2"/>
      <c r="D20" s="2">
        <f>SUM(D21:D22)</f>
        <v>46</v>
      </c>
      <c r="E20" s="22"/>
    </row>
    <row r="21" spans="1:5" ht="12.75">
      <c r="A21" s="1"/>
      <c r="B21" s="20" t="s">
        <v>9</v>
      </c>
      <c r="C21" s="2"/>
      <c r="D21" s="4">
        <v>38</v>
      </c>
      <c r="E21" s="22"/>
    </row>
    <row r="22" spans="1:5" ht="12.75">
      <c r="A22" s="1"/>
      <c r="B22" s="14" t="s">
        <v>28</v>
      </c>
      <c r="C22" s="2"/>
      <c r="D22" s="4">
        <v>8</v>
      </c>
      <c r="E22" s="22"/>
    </row>
    <row r="23" spans="1:5" ht="12.75">
      <c r="A23" s="1">
        <v>2309</v>
      </c>
      <c r="B23" s="35" t="s">
        <v>10</v>
      </c>
      <c r="C23" s="2"/>
      <c r="D23" s="2">
        <f>SUM(D24:D25)</f>
        <v>132</v>
      </c>
      <c r="E23" s="22"/>
    </row>
    <row r="24" spans="1:5" ht="12.75">
      <c r="A24" s="1"/>
      <c r="B24" s="20" t="s">
        <v>9</v>
      </c>
      <c r="C24" s="2"/>
      <c r="D24" s="4">
        <v>108</v>
      </c>
      <c r="E24" s="22"/>
    </row>
    <row r="25" spans="1:5" ht="12.75">
      <c r="A25" s="1"/>
      <c r="B25" s="14" t="s">
        <v>28</v>
      </c>
      <c r="C25" s="2"/>
      <c r="D25" s="4">
        <v>24</v>
      </c>
      <c r="E25" s="22"/>
    </row>
    <row r="26" spans="1:5" ht="12.75">
      <c r="A26" s="1">
        <v>2315</v>
      </c>
      <c r="B26" s="35" t="s">
        <v>11</v>
      </c>
      <c r="C26" s="2"/>
      <c r="D26" s="2">
        <f>SUM(D27:D28)</f>
        <v>78</v>
      </c>
      <c r="E26" s="22"/>
    </row>
    <row r="27" spans="1:5" ht="12.75">
      <c r="A27" s="1"/>
      <c r="B27" s="20" t="s">
        <v>9</v>
      </c>
      <c r="C27" s="2"/>
      <c r="D27" s="4">
        <v>64</v>
      </c>
      <c r="E27" s="22"/>
    </row>
    <row r="28" spans="1:5" ht="12.75">
      <c r="A28" s="1"/>
      <c r="B28" s="14" t="s">
        <v>28</v>
      </c>
      <c r="C28" s="2"/>
      <c r="D28" s="4">
        <v>14</v>
      </c>
      <c r="E28" s="22"/>
    </row>
    <row r="29" spans="1:5" ht="12.75">
      <c r="A29" s="1">
        <v>2325</v>
      </c>
      <c r="B29" s="35" t="s">
        <v>12</v>
      </c>
      <c r="C29" s="2"/>
      <c r="D29" s="2">
        <f>SUM(D30:D31)</f>
        <v>60</v>
      </c>
      <c r="E29" s="22"/>
    </row>
    <row r="30" spans="1:5" ht="12.75">
      <c r="A30" s="1"/>
      <c r="B30" s="20" t="s">
        <v>9</v>
      </c>
      <c r="C30" s="2"/>
      <c r="D30" s="4">
        <v>50</v>
      </c>
      <c r="E30" s="22"/>
    </row>
    <row r="31" spans="1:5" ht="12.75">
      <c r="A31" s="1"/>
      <c r="B31" s="14" t="s">
        <v>28</v>
      </c>
      <c r="C31" s="2"/>
      <c r="D31" s="4">
        <v>10</v>
      </c>
      <c r="E31" s="22"/>
    </row>
    <row r="32" spans="1:5" ht="12.75">
      <c r="A32" s="1">
        <v>2330</v>
      </c>
      <c r="B32" s="1" t="s">
        <v>13</v>
      </c>
      <c r="C32" s="2"/>
      <c r="D32" s="2">
        <f>SUM(D33:D33)</f>
        <v>2</v>
      </c>
      <c r="E32" s="22"/>
    </row>
    <row r="33" spans="1:5" ht="12.75">
      <c r="A33" s="1"/>
      <c r="B33" s="20" t="s">
        <v>9</v>
      </c>
      <c r="C33" s="2"/>
      <c r="D33" s="4">
        <v>2</v>
      </c>
      <c r="E33" s="22"/>
    </row>
    <row r="34" spans="1:5" ht="12.75">
      <c r="A34" s="1">
        <v>2345</v>
      </c>
      <c r="B34" s="35" t="s">
        <v>14</v>
      </c>
      <c r="C34" s="2"/>
      <c r="D34" s="2">
        <f>SUM(D35:D36)</f>
        <v>42</v>
      </c>
      <c r="E34" s="22"/>
    </row>
    <row r="35" spans="1:5" ht="12.75">
      <c r="A35" s="1"/>
      <c r="B35" s="20" t="s">
        <v>9</v>
      </c>
      <c r="C35" s="2"/>
      <c r="D35" s="4">
        <v>34</v>
      </c>
      <c r="E35" s="22"/>
    </row>
    <row r="36" spans="1:5" ht="12.75">
      <c r="A36" s="1"/>
      <c r="B36" s="14" t="s">
        <v>28</v>
      </c>
      <c r="C36" s="2"/>
      <c r="D36" s="4">
        <v>8</v>
      </c>
      <c r="E36" s="22"/>
    </row>
    <row r="37" spans="1:5" ht="12.75">
      <c r="A37" s="36">
        <v>2795</v>
      </c>
      <c r="B37" s="17" t="s">
        <v>15</v>
      </c>
      <c r="C37" s="2"/>
      <c r="D37" s="2">
        <f>SUM(D38:D39)</f>
        <v>314</v>
      </c>
      <c r="E37" s="22"/>
    </row>
    <row r="38" spans="1:5" ht="12.75">
      <c r="A38" s="6"/>
      <c r="B38" s="20" t="s">
        <v>9</v>
      </c>
      <c r="C38" s="2"/>
      <c r="D38" s="4">
        <v>257</v>
      </c>
      <c r="E38" s="22"/>
    </row>
    <row r="39" spans="1:5" ht="12.75">
      <c r="A39" s="37"/>
      <c r="B39" s="14" t="s">
        <v>28</v>
      </c>
      <c r="C39" s="38"/>
      <c r="D39" s="49">
        <v>57</v>
      </c>
      <c r="E39" s="22"/>
    </row>
    <row r="40" spans="1:5" ht="12.75">
      <c r="A40" s="1">
        <v>2850</v>
      </c>
      <c r="B40" s="35" t="s">
        <v>16</v>
      </c>
      <c r="C40" s="6"/>
      <c r="D40" s="6">
        <f>SUM(D41:D42)</f>
        <v>444</v>
      </c>
      <c r="E40" s="22"/>
    </row>
    <row r="41" spans="1:5" ht="12.75">
      <c r="A41" s="1"/>
      <c r="B41" s="20" t="s">
        <v>9</v>
      </c>
      <c r="C41" s="1"/>
      <c r="D41" s="4">
        <v>364</v>
      </c>
      <c r="E41" s="22"/>
    </row>
    <row r="42" spans="1:5" ht="12.75">
      <c r="A42" s="1"/>
      <c r="B42" s="14" t="s">
        <v>28</v>
      </c>
      <c r="C42" s="1"/>
      <c r="D42" s="4">
        <v>80</v>
      </c>
      <c r="E42" s="22"/>
    </row>
    <row r="43" spans="1:5" ht="12.75">
      <c r="A43" s="7">
        <v>2875</v>
      </c>
      <c r="B43" s="17" t="s">
        <v>17</v>
      </c>
      <c r="C43" s="6"/>
      <c r="D43" s="6">
        <f>SUM(D44:D45)</f>
        <v>990</v>
      </c>
      <c r="E43" s="22"/>
    </row>
    <row r="44" spans="1:5" ht="12.75">
      <c r="A44" s="1"/>
      <c r="B44" s="4" t="s">
        <v>9</v>
      </c>
      <c r="C44" s="1"/>
      <c r="D44" s="4">
        <v>812</v>
      </c>
      <c r="E44" s="22"/>
    </row>
    <row r="45" spans="1:5" ht="12.75">
      <c r="A45" s="1"/>
      <c r="B45" s="14" t="s">
        <v>28</v>
      </c>
      <c r="C45" s="1"/>
      <c r="D45" s="4">
        <v>178</v>
      </c>
      <c r="E45" s="22"/>
    </row>
    <row r="46" spans="1:5" ht="12.75">
      <c r="A46" s="2" t="s">
        <v>18</v>
      </c>
      <c r="B46" s="20"/>
      <c r="C46" s="6"/>
      <c r="D46" s="6">
        <f>SUM(D43+D40+D37+D34+D32+D29+D26+D23+D20)</f>
        <v>2108</v>
      </c>
      <c r="E46" s="22"/>
    </row>
    <row r="47" spans="1:4" ht="13.5">
      <c r="A47" s="2"/>
      <c r="B47" s="34"/>
      <c r="C47" s="2"/>
      <c r="D47" s="2"/>
    </row>
    <row r="48" spans="1:4" ht="12.75">
      <c r="A48" s="2" t="s">
        <v>102</v>
      </c>
      <c r="B48" s="1"/>
      <c r="C48" s="2"/>
      <c r="D48" s="2"/>
    </row>
    <row r="49" spans="1:4" ht="12.75">
      <c r="A49" s="39">
        <v>3021</v>
      </c>
      <c r="B49" s="40" t="s">
        <v>19</v>
      </c>
      <c r="C49" s="2"/>
      <c r="D49" s="2"/>
    </row>
    <row r="50" spans="1:4" ht="13.5">
      <c r="A50" s="41"/>
      <c r="B50" s="4" t="s">
        <v>9</v>
      </c>
      <c r="C50" s="2"/>
      <c r="D50" s="4">
        <v>529</v>
      </c>
    </row>
    <row r="51" spans="1:4" ht="13.5">
      <c r="A51" s="41"/>
      <c r="B51" s="14" t="s">
        <v>28</v>
      </c>
      <c r="C51" s="2"/>
      <c r="D51" s="4">
        <v>116</v>
      </c>
    </row>
    <row r="52" spans="1:4" ht="12.75">
      <c r="A52" s="2" t="s">
        <v>33</v>
      </c>
      <c r="B52" s="13"/>
      <c r="C52" s="2"/>
      <c r="D52" s="2">
        <f>SUM(D50:D51)</f>
        <v>645</v>
      </c>
    </row>
    <row r="53" spans="1:4" ht="12.75">
      <c r="A53" s="2"/>
      <c r="B53" s="13"/>
      <c r="C53" s="2"/>
      <c r="D53" s="2"/>
    </row>
    <row r="54" spans="1:4" ht="12.75">
      <c r="A54" s="6" t="s">
        <v>103</v>
      </c>
      <c r="B54" s="35"/>
      <c r="C54" s="2"/>
      <c r="D54" s="2"/>
    </row>
    <row r="55" spans="1:4" ht="12.75">
      <c r="A55" s="1">
        <v>3030</v>
      </c>
      <c r="B55" s="13" t="s">
        <v>20</v>
      </c>
      <c r="C55" s="2"/>
      <c r="D55" s="2"/>
    </row>
    <row r="56" spans="1:4" ht="12.75">
      <c r="A56" s="2"/>
      <c r="B56" s="5" t="s">
        <v>9</v>
      </c>
      <c r="C56" s="2"/>
      <c r="D56" s="4">
        <v>132</v>
      </c>
    </row>
    <row r="57" spans="1:4" ht="12.75">
      <c r="A57" s="2"/>
      <c r="B57" s="14" t="s">
        <v>28</v>
      </c>
      <c r="C57" s="2"/>
      <c r="D57" s="4">
        <v>30</v>
      </c>
    </row>
    <row r="58" spans="1:4" ht="12.75">
      <c r="A58" s="2" t="s">
        <v>34</v>
      </c>
      <c r="B58" s="13"/>
      <c r="C58" s="2"/>
      <c r="D58" s="2">
        <f>SUM(D56:D57)</f>
        <v>162</v>
      </c>
    </row>
    <row r="59" spans="1:4" ht="12.75">
      <c r="A59" s="2"/>
      <c r="B59" s="8"/>
      <c r="C59" s="9"/>
      <c r="D59" s="9"/>
    </row>
    <row r="60" spans="1:4" ht="12.75">
      <c r="A60" s="2" t="s">
        <v>24</v>
      </c>
      <c r="B60" s="42"/>
      <c r="C60" s="9"/>
      <c r="D60" s="9"/>
    </row>
    <row r="61" spans="1:4" ht="12.75">
      <c r="A61" s="12">
        <v>6110</v>
      </c>
      <c r="B61" s="19" t="s">
        <v>22</v>
      </c>
      <c r="C61" s="9"/>
      <c r="D61" s="10">
        <v>-5825</v>
      </c>
    </row>
    <row r="62" spans="1:4" ht="12.75">
      <c r="A62" s="2" t="s">
        <v>25</v>
      </c>
      <c r="B62" s="8"/>
      <c r="C62" s="9"/>
      <c r="D62" s="9">
        <f>SUM(D61)</f>
        <v>-5825</v>
      </c>
    </row>
    <row r="63" spans="1:4" ht="12.75">
      <c r="A63" s="2"/>
      <c r="B63" s="8"/>
      <c r="C63" s="9"/>
      <c r="D63" s="9"/>
    </row>
    <row r="64" spans="1:5" ht="13.5">
      <c r="A64" s="69" t="s">
        <v>21</v>
      </c>
      <c r="B64" s="70"/>
      <c r="C64" s="2">
        <f>SUM(C17)</f>
        <v>-2910</v>
      </c>
      <c r="D64" s="2">
        <f>SUM(D58+D52+D46+D62)</f>
        <v>-2910</v>
      </c>
      <c r="E64" s="22"/>
    </row>
    <row r="65" spans="1:5" ht="13.5">
      <c r="A65" s="26"/>
      <c r="B65" s="27"/>
      <c r="C65" s="2"/>
      <c r="D65" s="2"/>
      <c r="E65" s="22"/>
    </row>
    <row r="66" spans="1:4" ht="13.5">
      <c r="A66" s="25" t="s">
        <v>27</v>
      </c>
      <c r="B66" s="34"/>
      <c r="C66" s="2"/>
      <c r="D66" s="2"/>
    </row>
    <row r="67" spans="1:4" ht="12.75">
      <c r="A67" s="2"/>
      <c r="B67" s="21"/>
      <c r="C67" s="1"/>
      <c r="D67" s="6"/>
    </row>
    <row r="68" spans="1:4" ht="12.75">
      <c r="A68" s="9" t="s">
        <v>47</v>
      </c>
      <c r="B68" s="21"/>
      <c r="C68" s="1"/>
      <c r="D68" s="6"/>
    </row>
    <row r="69" spans="1:4" ht="12.75">
      <c r="A69" s="10">
        <v>1030</v>
      </c>
      <c r="B69" s="13" t="s">
        <v>104</v>
      </c>
      <c r="C69" s="6">
        <f>SUM(C70:C71)</f>
        <v>1631</v>
      </c>
      <c r="D69" s="6"/>
    </row>
    <row r="70" spans="1:4" ht="12.75">
      <c r="A70" s="10"/>
      <c r="B70" s="5" t="s">
        <v>106</v>
      </c>
      <c r="C70" s="4">
        <v>1625</v>
      </c>
      <c r="D70" s="6"/>
    </row>
    <row r="71" spans="1:4" ht="12.75">
      <c r="A71" s="9"/>
      <c r="B71" s="5" t="s">
        <v>105</v>
      </c>
      <c r="C71" s="4">
        <v>6</v>
      </c>
      <c r="D71" s="6"/>
    </row>
    <row r="72" spans="1:4" ht="12.75">
      <c r="A72" s="10">
        <v>1290</v>
      </c>
      <c r="B72" s="61" t="s">
        <v>96</v>
      </c>
      <c r="C72" s="1">
        <v>-5650</v>
      </c>
      <c r="D72" s="6"/>
    </row>
    <row r="73" spans="1:4" ht="12.75">
      <c r="A73" s="10">
        <v>1305</v>
      </c>
      <c r="B73" s="13" t="s">
        <v>88</v>
      </c>
      <c r="C73" s="1">
        <v>-5000</v>
      </c>
      <c r="D73" s="6"/>
    </row>
    <row r="74" spans="1:4" ht="12.75">
      <c r="A74" s="10">
        <v>1311</v>
      </c>
      <c r="B74" s="13" t="s">
        <v>83</v>
      </c>
      <c r="C74" s="1">
        <v>1010</v>
      </c>
      <c r="D74" s="6"/>
    </row>
    <row r="75" spans="1:4" ht="12.75">
      <c r="A75" s="10">
        <v>1320</v>
      </c>
      <c r="B75" s="13" t="s">
        <v>84</v>
      </c>
      <c r="C75" s="1">
        <v>274</v>
      </c>
      <c r="D75" s="6"/>
    </row>
    <row r="76" spans="1:4" ht="12.75">
      <c r="A76" s="10">
        <v>1322</v>
      </c>
      <c r="B76" s="13" t="s">
        <v>85</v>
      </c>
      <c r="C76" s="1">
        <v>331</v>
      </c>
      <c r="D76" s="6"/>
    </row>
    <row r="77" spans="1:4" ht="12.75">
      <c r="A77" s="10">
        <v>1324</v>
      </c>
      <c r="B77" s="13" t="s">
        <v>86</v>
      </c>
      <c r="C77" s="1">
        <v>1</v>
      </c>
      <c r="D77" s="6"/>
    </row>
    <row r="78" spans="1:4" ht="12.75">
      <c r="A78" s="10">
        <v>1325</v>
      </c>
      <c r="B78" s="13" t="s">
        <v>87</v>
      </c>
      <c r="C78" s="1">
        <v>310</v>
      </c>
      <c r="D78" s="6"/>
    </row>
    <row r="79" spans="1:4" ht="12.75">
      <c r="A79" s="48">
        <v>1401</v>
      </c>
      <c r="B79" s="47" t="s">
        <v>46</v>
      </c>
      <c r="C79" s="6">
        <f>SUM(C80:C81)</f>
        <v>8152</v>
      </c>
      <c r="D79" s="6"/>
    </row>
    <row r="80" spans="1:5" ht="12.75">
      <c r="A80" s="55"/>
      <c r="B80" s="56" t="s">
        <v>80</v>
      </c>
      <c r="C80" s="1">
        <v>20</v>
      </c>
      <c r="D80" s="6"/>
      <c r="E80" s="59"/>
    </row>
    <row r="81" spans="1:6" ht="12.75">
      <c r="A81" s="50"/>
      <c r="B81" s="5" t="s">
        <v>54</v>
      </c>
      <c r="C81" s="4">
        <v>8132</v>
      </c>
      <c r="D81" s="6"/>
      <c r="E81" s="59"/>
      <c r="F81" s="22"/>
    </row>
    <row r="82" spans="1:4" ht="12.75">
      <c r="A82" s="50">
        <v>1409</v>
      </c>
      <c r="B82" s="13" t="s">
        <v>81</v>
      </c>
      <c r="C82" s="6">
        <f>SUM(C83)</f>
        <v>97</v>
      </c>
      <c r="D82" s="6"/>
    </row>
    <row r="83" spans="1:4" ht="12.75">
      <c r="A83" s="50"/>
      <c r="B83" s="5" t="s">
        <v>58</v>
      </c>
      <c r="C83" s="4">
        <v>97</v>
      </c>
      <c r="D83" s="6"/>
    </row>
    <row r="84" spans="1:4" ht="12.75">
      <c r="A84" s="50">
        <v>1411</v>
      </c>
      <c r="B84" s="13" t="s">
        <v>62</v>
      </c>
      <c r="C84" s="6">
        <f>SUM(C85:C86)</f>
        <v>-2700</v>
      </c>
      <c r="D84" s="6"/>
    </row>
    <row r="85" spans="1:4" ht="12.75">
      <c r="A85" s="50"/>
      <c r="B85" s="5" t="s">
        <v>58</v>
      </c>
      <c r="C85" s="4">
        <v>-6700</v>
      </c>
      <c r="D85" s="6"/>
    </row>
    <row r="86" spans="1:4" ht="12.75">
      <c r="A86" s="50"/>
      <c r="B86" s="5" t="s">
        <v>61</v>
      </c>
      <c r="C86" s="4">
        <v>4000</v>
      </c>
      <c r="D86" s="6"/>
    </row>
    <row r="87" spans="1:4" ht="12.75">
      <c r="A87" s="50">
        <v>1412</v>
      </c>
      <c r="B87" s="13" t="s">
        <v>75</v>
      </c>
      <c r="C87" s="6">
        <f>SUM(C88)</f>
        <v>4084</v>
      </c>
      <c r="D87" s="6"/>
    </row>
    <row r="88" spans="1:5" ht="12.75">
      <c r="A88" s="50"/>
      <c r="B88" s="5" t="s">
        <v>76</v>
      </c>
      <c r="C88" s="4">
        <v>4084</v>
      </c>
      <c r="D88" s="6"/>
      <c r="E88" s="59"/>
    </row>
    <row r="89" spans="1:4" ht="12.75">
      <c r="A89" s="50">
        <v>1420</v>
      </c>
      <c r="B89" s="13" t="s">
        <v>59</v>
      </c>
      <c r="C89" s="6">
        <f>SUM(C90:C92)</f>
        <v>1594</v>
      </c>
      <c r="D89" s="6"/>
    </row>
    <row r="90" spans="1:5" ht="12.75">
      <c r="A90" s="50"/>
      <c r="B90" s="5" t="s">
        <v>8</v>
      </c>
      <c r="C90" s="4">
        <v>36</v>
      </c>
      <c r="D90" s="6"/>
      <c r="E90" s="59"/>
    </row>
    <row r="91" spans="1:5" ht="12.75">
      <c r="A91" s="50"/>
      <c r="B91" s="5" t="s">
        <v>16</v>
      </c>
      <c r="C91" s="4">
        <v>-1381</v>
      </c>
      <c r="D91" s="6"/>
      <c r="E91" s="59"/>
    </row>
    <row r="92" spans="1:5" ht="12.75">
      <c r="A92" s="50"/>
      <c r="B92" s="5" t="s">
        <v>76</v>
      </c>
      <c r="C92" s="4">
        <v>2939</v>
      </c>
      <c r="D92" s="6"/>
      <c r="E92" s="59"/>
    </row>
    <row r="93" spans="1:5" ht="12.75">
      <c r="A93" s="50">
        <v>1421</v>
      </c>
      <c r="B93" s="5" t="s">
        <v>89</v>
      </c>
      <c r="C93" s="6">
        <f>SUM(C94)</f>
        <v>3483</v>
      </c>
      <c r="D93" s="6"/>
      <c r="E93" s="59"/>
    </row>
    <row r="94" spans="1:5" ht="12.75">
      <c r="A94" s="50"/>
      <c r="B94" s="5" t="s">
        <v>16</v>
      </c>
      <c r="C94" s="4">
        <v>3483</v>
      </c>
      <c r="D94" s="6"/>
      <c r="E94" s="59"/>
    </row>
    <row r="95" spans="1:4" ht="12.75">
      <c r="A95" s="50">
        <v>1422</v>
      </c>
      <c r="B95" s="5" t="s">
        <v>56</v>
      </c>
      <c r="C95" s="6">
        <f>SUM(C96:C101)</f>
        <v>-2368</v>
      </c>
      <c r="D95" s="6"/>
    </row>
    <row r="96" spans="1:5" ht="12.75">
      <c r="A96" s="50"/>
      <c r="B96" s="5" t="s">
        <v>8</v>
      </c>
      <c r="C96" s="4">
        <v>9</v>
      </c>
      <c r="D96" s="6"/>
      <c r="E96" s="59"/>
    </row>
    <row r="97" spans="1:5" ht="12.75">
      <c r="A97" s="50"/>
      <c r="B97" s="5" t="s">
        <v>76</v>
      </c>
      <c r="C97" s="4">
        <v>1897</v>
      </c>
      <c r="D97" s="6"/>
      <c r="E97" s="59"/>
    </row>
    <row r="98" spans="1:5" ht="12.75">
      <c r="A98" s="50"/>
      <c r="B98" s="5" t="s">
        <v>16</v>
      </c>
      <c r="C98" s="4">
        <v>567</v>
      </c>
      <c r="D98" s="6"/>
      <c r="E98" s="59"/>
    </row>
    <row r="99" spans="1:4" ht="12.75">
      <c r="A99" s="50"/>
      <c r="B99" s="5" t="s">
        <v>54</v>
      </c>
      <c r="C99" s="4">
        <v>-3885</v>
      </c>
      <c r="D99" s="6"/>
    </row>
    <row r="100" spans="1:4" ht="12.75">
      <c r="A100" s="50"/>
      <c r="B100" s="5" t="s">
        <v>58</v>
      </c>
      <c r="C100" s="4">
        <v>-2036</v>
      </c>
      <c r="D100" s="6"/>
    </row>
    <row r="101" spans="1:4" ht="12.75">
      <c r="A101" s="50"/>
      <c r="B101" s="5" t="s">
        <v>61</v>
      </c>
      <c r="C101" s="4">
        <v>1080</v>
      </c>
      <c r="D101" s="6"/>
    </row>
    <row r="102" spans="1:4" ht="12.75">
      <c r="A102" s="50">
        <v>1423</v>
      </c>
      <c r="B102" s="5" t="s">
        <v>57</v>
      </c>
      <c r="C102" s="6">
        <f>SUM(C103:C104)</f>
        <v>7106</v>
      </c>
      <c r="D102" s="6"/>
    </row>
    <row r="103" spans="1:4" ht="12.75">
      <c r="A103" s="50"/>
      <c r="B103" s="5" t="s">
        <v>58</v>
      </c>
      <c r="C103" s="4">
        <v>3221</v>
      </c>
      <c r="D103" s="6"/>
    </row>
    <row r="104" spans="1:4" ht="12.75">
      <c r="A104" s="50"/>
      <c r="B104" s="5" t="s">
        <v>54</v>
      </c>
      <c r="C104" s="4">
        <v>3885</v>
      </c>
      <c r="D104" s="6"/>
    </row>
    <row r="105" spans="1:4" ht="12.75">
      <c r="A105" s="50">
        <v>1424</v>
      </c>
      <c r="B105" s="54" t="s">
        <v>77</v>
      </c>
      <c r="C105" s="6">
        <f>SUM(C106:C107)</f>
        <v>4</v>
      </c>
      <c r="D105" s="6"/>
    </row>
    <row r="106" spans="1:5" ht="12.75">
      <c r="A106" s="50"/>
      <c r="B106" s="5" t="s">
        <v>76</v>
      </c>
      <c r="C106" s="4">
        <v>3</v>
      </c>
      <c r="D106" s="6"/>
      <c r="E106" s="59"/>
    </row>
    <row r="107" spans="1:4" ht="12.75">
      <c r="A107" s="50"/>
      <c r="B107" s="5" t="s">
        <v>58</v>
      </c>
      <c r="C107" s="4">
        <v>1</v>
      </c>
      <c r="D107" s="6"/>
    </row>
    <row r="108" spans="1:4" ht="12.75">
      <c r="A108" s="50">
        <v>1425</v>
      </c>
      <c r="B108" s="13" t="s">
        <v>60</v>
      </c>
      <c r="C108" s="6">
        <f>SUM(C109:C111)</f>
        <v>2233</v>
      </c>
      <c r="D108" s="6"/>
    </row>
    <row r="109" spans="1:5" ht="12.75">
      <c r="A109" s="50"/>
      <c r="B109" s="5" t="s">
        <v>8</v>
      </c>
      <c r="C109" s="4">
        <v>8</v>
      </c>
      <c r="D109" s="6"/>
      <c r="E109" s="59"/>
    </row>
    <row r="110" spans="1:5" ht="12.75">
      <c r="A110" s="50"/>
      <c r="B110" s="5" t="s">
        <v>76</v>
      </c>
      <c r="C110" s="4">
        <v>1888</v>
      </c>
      <c r="D110" s="6"/>
      <c r="E110" s="59"/>
    </row>
    <row r="111" spans="1:4" ht="12.75">
      <c r="A111" s="50"/>
      <c r="B111" s="5" t="s">
        <v>58</v>
      </c>
      <c r="C111" s="4">
        <v>337</v>
      </c>
      <c r="D111" s="6"/>
    </row>
    <row r="112" spans="1:4" ht="12.75">
      <c r="A112" s="50">
        <v>1440</v>
      </c>
      <c r="B112" s="13" t="s">
        <v>78</v>
      </c>
      <c r="C112" s="6">
        <f>SUM(C113)</f>
        <v>21</v>
      </c>
      <c r="D112" s="6"/>
    </row>
    <row r="113" spans="1:5" ht="12.75">
      <c r="A113" s="50"/>
      <c r="B113" s="5" t="s">
        <v>76</v>
      </c>
      <c r="C113" s="4">
        <v>21</v>
      </c>
      <c r="D113" s="6"/>
      <c r="E113" s="59"/>
    </row>
    <row r="114" spans="1:4" ht="12.75">
      <c r="A114" s="9" t="s">
        <v>49</v>
      </c>
      <c r="B114" s="13"/>
      <c r="C114" s="6">
        <f>SUM(C69+C72+C73+C74+C75+C76+C77+C78+C79+C82+C84+C87+C89+C93+C95+C102+C105+C108+C112)</f>
        <v>14613</v>
      </c>
      <c r="D114" s="6"/>
    </row>
    <row r="115" spans="1:4" ht="12.75">
      <c r="A115" s="9"/>
      <c r="B115" s="13"/>
      <c r="C115" s="6"/>
      <c r="D115" s="6"/>
    </row>
    <row r="116" spans="1:4" ht="12.75">
      <c r="A116" s="9" t="s">
        <v>116</v>
      </c>
      <c r="B116" s="13"/>
      <c r="C116" s="6"/>
      <c r="D116" s="6"/>
    </row>
    <row r="117" spans="1:4" ht="12.75">
      <c r="A117" s="10">
        <v>1846</v>
      </c>
      <c r="B117" s="13" t="s">
        <v>117</v>
      </c>
      <c r="C117" s="6"/>
      <c r="D117" s="6"/>
    </row>
    <row r="118" spans="1:4" ht="12.75">
      <c r="A118" s="10"/>
      <c r="B118" s="5" t="s">
        <v>58</v>
      </c>
      <c r="C118" s="6"/>
      <c r="D118" s="4">
        <v>5080</v>
      </c>
    </row>
    <row r="119" spans="1:4" ht="12.75">
      <c r="A119" s="10"/>
      <c r="B119" s="5" t="s">
        <v>61</v>
      </c>
      <c r="C119" s="6"/>
      <c r="D119" s="4">
        <v>-5080</v>
      </c>
    </row>
    <row r="120" spans="1:4" ht="12.75">
      <c r="A120" s="9" t="s">
        <v>118</v>
      </c>
      <c r="B120" s="5"/>
      <c r="C120" s="6"/>
      <c r="D120" s="6">
        <f>SUM(D118:D119)</f>
        <v>0</v>
      </c>
    </row>
    <row r="121" spans="1:4" ht="12.75">
      <c r="A121" s="9"/>
      <c r="B121" s="13"/>
      <c r="C121" s="6"/>
      <c r="D121" s="6"/>
    </row>
    <row r="122" spans="1:4" ht="12.75">
      <c r="A122" s="2" t="s">
        <v>107</v>
      </c>
      <c r="B122" s="13"/>
      <c r="C122" s="6"/>
      <c r="D122" s="6"/>
    </row>
    <row r="123" spans="1:4" ht="12.75">
      <c r="A123" s="1">
        <v>2875</v>
      </c>
      <c r="B123" s="13" t="s">
        <v>54</v>
      </c>
      <c r="C123" s="6"/>
      <c r="D123" s="6"/>
    </row>
    <row r="124" spans="1:4" ht="12.75">
      <c r="A124" s="2"/>
      <c r="B124" s="5" t="s">
        <v>108</v>
      </c>
      <c r="C124" s="6"/>
      <c r="D124" s="4">
        <v>1354</v>
      </c>
    </row>
    <row r="125" spans="1:4" ht="12.75">
      <c r="A125" s="2"/>
      <c r="B125" s="14" t="s">
        <v>28</v>
      </c>
      <c r="C125" s="6"/>
      <c r="D125" s="4">
        <v>271</v>
      </c>
    </row>
    <row r="126" spans="1:4" ht="12.75">
      <c r="A126" s="2" t="s">
        <v>48</v>
      </c>
      <c r="B126" s="5"/>
      <c r="C126" s="6"/>
      <c r="D126" s="6">
        <f>SUM(D124:D125)</f>
        <v>1625</v>
      </c>
    </row>
    <row r="127" spans="1:4" ht="12.75">
      <c r="A127" s="2"/>
      <c r="B127" s="21"/>
      <c r="C127" s="1"/>
      <c r="D127" s="6"/>
    </row>
    <row r="128" spans="1:4" ht="12.75">
      <c r="A128" s="2" t="s">
        <v>48</v>
      </c>
      <c r="B128" s="21"/>
      <c r="C128" s="1"/>
      <c r="D128" s="6"/>
    </row>
    <row r="129" spans="1:5" ht="12.75">
      <c r="A129" s="1">
        <v>2305</v>
      </c>
      <c r="B129" s="13" t="s">
        <v>8</v>
      </c>
      <c r="C129" s="1"/>
      <c r="D129" s="6">
        <f>SUM(D130)</f>
        <v>53</v>
      </c>
      <c r="E129" s="59"/>
    </row>
    <row r="130" spans="1:4" ht="12.75">
      <c r="A130" s="2"/>
      <c r="B130" s="5" t="s">
        <v>26</v>
      </c>
      <c r="C130" s="1"/>
      <c r="D130" s="4">
        <v>53</v>
      </c>
    </row>
    <row r="131" spans="1:5" ht="12.75">
      <c r="A131" s="1">
        <v>2309</v>
      </c>
      <c r="B131" s="13" t="s">
        <v>10</v>
      </c>
      <c r="C131" s="1"/>
      <c r="D131" s="6">
        <f>SUM(D132:D133)</f>
        <v>0</v>
      </c>
      <c r="E131" s="59"/>
    </row>
    <row r="132" spans="1:4" ht="12.75">
      <c r="A132" s="2"/>
      <c r="B132" s="5" t="s">
        <v>26</v>
      </c>
      <c r="C132" s="1"/>
      <c r="D132" s="4">
        <v>-181</v>
      </c>
    </row>
    <row r="133" spans="1:4" ht="12.75">
      <c r="A133" s="2"/>
      <c r="B133" s="5" t="s">
        <v>38</v>
      </c>
      <c r="C133" s="1"/>
      <c r="D133" s="4">
        <v>181</v>
      </c>
    </row>
    <row r="134" spans="1:5" ht="12.75">
      <c r="A134" s="1">
        <v>2310</v>
      </c>
      <c r="B134" s="58" t="s">
        <v>80</v>
      </c>
      <c r="C134" s="2"/>
      <c r="D134" s="2">
        <f>SUM(D135:D136)</f>
        <v>20</v>
      </c>
      <c r="E134" s="59"/>
    </row>
    <row r="135" spans="1:4" ht="12.75">
      <c r="A135" s="1"/>
      <c r="B135" s="57" t="s">
        <v>26</v>
      </c>
      <c r="C135" s="2"/>
      <c r="D135" s="4">
        <v>-180</v>
      </c>
    </row>
    <row r="136" spans="1:4" ht="12.75">
      <c r="A136" s="1"/>
      <c r="B136" s="57" t="s">
        <v>79</v>
      </c>
      <c r="C136" s="2"/>
      <c r="D136" s="4">
        <v>200</v>
      </c>
    </row>
    <row r="137" spans="1:5" ht="12.75">
      <c r="A137" s="1">
        <v>2315</v>
      </c>
      <c r="B137" s="13" t="s">
        <v>11</v>
      </c>
      <c r="C137" s="1"/>
      <c r="D137" s="6">
        <f>SUM(D138:D140)</f>
        <v>0</v>
      </c>
      <c r="E137" s="59"/>
    </row>
    <row r="138" spans="1:4" ht="12.75">
      <c r="A138" s="2"/>
      <c r="B138" s="5" t="s">
        <v>26</v>
      </c>
      <c r="C138" s="1"/>
      <c r="D138" s="4">
        <v>1281</v>
      </c>
    </row>
    <row r="139" spans="1:4" ht="12.75">
      <c r="A139" s="2"/>
      <c r="B139" s="5" t="s">
        <v>38</v>
      </c>
      <c r="C139" s="1"/>
      <c r="D139" s="4">
        <v>219</v>
      </c>
    </row>
    <row r="140" spans="1:4" ht="12.75">
      <c r="A140" s="2"/>
      <c r="B140" s="5" t="s">
        <v>29</v>
      </c>
      <c r="C140" s="1"/>
      <c r="D140" s="4">
        <v>-1500</v>
      </c>
    </row>
    <row r="141" spans="1:5" ht="12.75">
      <c r="A141" s="1">
        <v>2325</v>
      </c>
      <c r="B141" s="13" t="s">
        <v>12</v>
      </c>
      <c r="C141" s="1"/>
      <c r="D141" s="6">
        <f>SUM(D142:D143)</f>
        <v>0</v>
      </c>
      <c r="E141" s="59"/>
    </row>
    <row r="142" spans="1:4" ht="12.75">
      <c r="A142" s="2"/>
      <c r="B142" s="5" t="s">
        <v>26</v>
      </c>
      <c r="C142" s="1"/>
      <c r="D142" s="4">
        <v>300</v>
      </c>
    </row>
    <row r="143" spans="1:4" ht="12.75">
      <c r="A143" s="2"/>
      <c r="B143" s="5" t="s">
        <v>29</v>
      </c>
      <c r="C143" s="1"/>
      <c r="D143" s="4">
        <v>-300</v>
      </c>
    </row>
    <row r="144" spans="1:4" ht="12.75">
      <c r="A144" s="1">
        <v>2335</v>
      </c>
      <c r="B144" s="13" t="s">
        <v>14</v>
      </c>
      <c r="C144" s="1"/>
      <c r="D144" s="6">
        <f>SUM(D145:D146)</f>
        <v>0</v>
      </c>
    </row>
    <row r="145" spans="1:4" ht="12.75">
      <c r="A145" s="2"/>
      <c r="B145" s="5" t="s">
        <v>26</v>
      </c>
      <c r="C145" s="1"/>
      <c r="D145" s="4">
        <v>-70</v>
      </c>
    </row>
    <row r="146" spans="1:4" ht="12.75">
      <c r="A146" s="2"/>
      <c r="B146" s="5" t="s">
        <v>29</v>
      </c>
      <c r="C146" s="1"/>
      <c r="D146" s="4">
        <v>70</v>
      </c>
    </row>
    <row r="147" spans="1:5" ht="12.75">
      <c r="A147" s="1">
        <v>2795</v>
      </c>
      <c r="B147" s="13" t="s">
        <v>74</v>
      </c>
      <c r="C147" s="1"/>
      <c r="D147" s="6">
        <f>SUM(D148:D151)</f>
        <v>10832</v>
      </c>
      <c r="E147" s="59"/>
    </row>
    <row r="148" spans="1:4" ht="12.75">
      <c r="A148" s="1"/>
      <c r="B148" s="13" t="s">
        <v>9</v>
      </c>
      <c r="C148" s="1"/>
      <c r="D148" s="4">
        <v>3000</v>
      </c>
    </row>
    <row r="149" spans="1:4" ht="12.75">
      <c r="A149" s="1"/>
      <c r="B149" s="14" t="s">
        <v>28</v>
      </c>
      <c r="C149" s="1"/>
      <c r="D149" s="4">
        <v>660</v>
      </c>
    </row>
    <row r="150" spans="1:4" ht="12.75">
      <c r="A150" s="2"/>
      <c r="B150" s="5" t="s">
        <v>26</v>
      </c>
      <c r="C150" s="1"/>
      <c r="D150" s="4">
        <v>9712</v>
      </c>
    </row>
    <row r="151" spans="1:4" ht="12.75">
      <c r="A151" s="2"/>
      <c r="B151" s="5" t="s">
        <v>79</v>
      </c>
      <c r="C151" s="1"/>
      <c r="D151" s="4">
        <v>-2540</v>
      </c>
    </row>
    <row r="152" spans="1:4" ht="12.75">
      <c r="A152" s="1">
        <v>2850</v>
      </c>
      <c r="B152" s="13" t="s">
        <v>16</v>
      </c>
      <c r="C152" s="1"/>
      <c r="D152" s="6">
        <f>SUM(D153)</f>
        <v>2669</v>
      </c>
    </row>
    <row r="153" spans="1:4" ht="12.75">
      <c r="A153" s="2"/>
      <c r="B153" s="5" t="s">
        <v>26</v>
      </c>
      <c r="C153" s="1"/>
      <c r="D153" s="4">
        <v>2669</v>
      </c>
    </row>
    <row r="154" spans="1:5" ht="12.75">
      <c r="A154" s="1">
        <v>2875</v>
      </c>
      <c r="B154" s="13" t="s">
        <v>54</v>
      </c>
      <c r="C154" s="1"/>
      <c r="D154" s="6">
        <f>SUM(D155:D157)</f>
        <v>8132</v>
      </c>
      <c r="E154" s="59"/>
    </row>
    <row r="155" spans="1:5" ht="12.75">
      <c r="A155" s="1"/>
      <c r="B155" s="5" t="s">
        <v>9</v>
      </c>
      <c r="C155" s="1"/>
      <c r="D155" s="4">
        <v>-3000</v>
      </c>
      <c r="E155" s="59"/>
    </row>
    <row r="156" spans="1:5" ht="12.75">
      <c r="A156" s="2"/>
      <c r="B156" s="5" t="s">
        <v>26</v>
      </c>
      <c r="C156" s="1"/>
      <c r="D156" s="4">
        <v>11804</v>
      </c>
      <c r="E156" s="59"/>
    </row>
    <row r="157" spans="1:4" ht="12.75">
      <c r="A157" s="2"/>
      <c r="B157" s="5" t="s">
        <v>29</v>
      </c>
      <c r="C157" s="1"/>
      <c r="D157" s="4">
        <v>-672</v>
      </c>
    </row>
    <row r="158" spans="1:5" ht="12.75">
      <c r="A158" s="1">
        <v>2985</v>
      </c>
      <c r="B158" s="13" t="s">
        <v>58</v>
      </c>
      <c r="C158" s="1"/>
      <c r="D158" s="6">
        <f>SUM(D159:D160)</f>
        <v>0</v>
      </c>
      <c r="E158" s="59"/>
    </row>
    <row r="159" spans="1:4" ht="12.75">
      <c r="A159" s="2"/>
      <c r="B159" s="5" t="s">
        <v>26</v>
      </c>
      <c r="C159" s="1"/>
      <c r="D159" s="4">
        <v>1000</v>
      </c>
    </row>
    <row r="160" spans="1:4" ht="12.75">
      <c r="A160" s="2"/>
      <c r="B160" s="5" t="s">
        <v>29</v>
      </c>
      <c r="C160" s="1"/>
      <c r="D160" s="4">
        <v>-1000</v>
      </c>
    </row>
    <row r="161" spans="1:4" ht="12.75">
      <c r="A161" s="1">
        <v>2986</v>
      </c>
      <c r="B161" s="13" t="s">
        <v>61</v>
      </c>
      <c r="C161" s="1"/>
      <c r="D161" s="6">
        <f>SUM(D162:D164)</f>
        <v>0</v>
      </c>
    </row>
    <row r="162" spans="1:4" ht="12.75">
      <c r="A162" s="2"/>
      <c r="B162" s="5" t="s">
        <v>9</v>
      </c>
      <c r="C162" s="1"/>
      <c r="D162" s="4">
        <v>1200</v>
      </c>
    </row>
    <row r="163" spans="1:4" ht="12.75">
      <c r="A163" s="2"/>
      <c r="B163" s="5" t="s">
        <v>28</v>
      </c>
      <c r="C163" s="1"/>
      <c r="D163" s="4">
        <v>264</v>
      </c>
    </row>
    <row r="164" spans="1:4" ht="12.75">
      <c r="A164" s="2"/>
      <c r="B164" s="5" t="s">
        <v>26</v>
      </c>
      <c r="C164" s="1"/>
      <c r="D164" s="4">
        <v>-1464</v>
      </c>
    </row>
    <row r="165" spans="1:4" ht="12.75">
      <c r="A165" s="2" t="s">
        <v>50</v>
      </c>
      <c r="B165" s="5"/>
      <c r="C165" s="1"/>
      <c r="D165" s="6">
        <f>SUM(D158+D154+D144+D141+D137+D131+D129+D147+D134+D152)</f>
        <v>21706</v>
      </c>
    </row>
    <row r="166" spans="1:4" ht="12.75">
      <c r="A166" s="2"/>
      <c r="B166" s="5"/>
      <c r="C166" s="1"/>
      <c r="D166" s="6"/>
    </row>
    <row r="167" spans="1:4" ht="12.75">
      <c r="A167" s="2" t="s">
        <v>97</v>
      </c>
      <c r="B167" s="5"/>
      <c r="C167" s="1"/>
      <c r="D167" s="6"/>
    </row>
    <row r="168" spans="1:4" ht="12.75">
      <c r="A168" s="1">
        <v>3021</v>
      </c>
      <c r="B168" s="13" t="s">
        <v>98</v>
      </c>
      <c r="C168" s="1"/>
      <c r="D168" s="6">
        <f>SUM(D169)</f>
        <v>-15650</v>
      </c>
    </row>
    <row r="169" spans="1:5" ht="12.75">
      <c r="A169" s="2"/>
      <c r="B169" s="5" t="s">
        <v>29</v>
      </c>
      <c r="C169" s="1"/>
      <c r="D169" s="1">
        <v>-15650</v>
      </c>
      <c r="E169" s="59"/>
    </row>
    <row r="170" spans="1:5" ht="12.75">
      <c r="A170" s="1">
        <v>3026</v>
      </c>
      <c r="B170" s="13" t="s">
        <v>51</v>
      </c>
      <c r="C170" s="1"/>
      <c r="D170" s="6">
        <f>SUM(D171)</f>
        <v>10000</v>
      </c>
      <c r="E170" s="59"/>
    </row>
    <row r="171" spans="1:5" ht="12.75">
      <c r="A171" s="2"/>
      <c r="B171" s="5" t="s">
        <v>29</v>
      </c>
      <c r="C171" s="1"/>
      <c r="D171" s="1">
        <v>10000</v>
      </c>
      <c r="E171" s="59"/>
    </row>
    <row r="172" spans="1:4" ht="12.75">
      <c r="A172" s="2" t="s">
        <v>114</v>
      </c>
      <c r="B172" s="5"/>
      <c r="C172" s="1"/>
      <c r="D172" s="6">
        <f>SUM(D168+D170)</f>
        <v>-5650</v>
      </c>
    </row>
    <row r="173" spans="1:4" ht="12.75">
      <c r="A173" s="2"/>
      <c r="B173" s="5"/>
      <c r="C173" s="1"/>
      <c r="D173" s="6"/>
    </row>
    <row r="174" spans="1:4" ht="12.75">
      <c r="A174" s="2" t="s">
        <v>111</v>
      </c>
      <c r="B174" s="5"/>
      <c r="C174" s="1"/>
      <c r="D174" s="6"/>
    </row>
    <row r="175" spans="1:4" ht="12.75">
      <c r="A175" s="1">
        <v>3030</v>
      </c>
      <c r="B175" s="13" t="s">
        <v>112</v>
      </c>
      <c r="C175" s="1"/>
      <c r="D175" s="6"/>
    </row>
    <row r="176" spans="1:4" ht="12.75">
      <c r="A176" s="2"/>
      <c r="B176" s="5" t="s">
        <v>9</v>
      </c>
      <c r="C176" s="1"/>
      <c r="D176" s="4">
        <v>8136</v>
      </c>
    </row>
    <row r="177" spans="1:4" ht="12.75">
      <c r="A177" s="2"/>
      <c r="B177" s="5" t="s">
        <v>113</v>
      </c>
      <c r="C177" s="1"/>
      <c r="D177" s="4">
        <v>1790</v>
      </c>
    </row>
    <row r="178" spans="1:4" ht="12.75">
      <c r="A178" s="2"/>
      <c r="B178" s="5" t="s">
        <v>26</v>
      </c>
      <c r="C178" s="1"/>
      <c r="D178" s="1">
        <v>-8000</v>
      </c>
    </row>
    <row r="179" spans="1:4" ht="12.75">
      <c r="A179" s="2" t="s">
        <v>115</v>
      </c>
      <c r="B179" s="5"/>
      <c r="C179" s="1"/>
      <c r="D179" s="6">
        <f>SUM(D176:D178)</f>
        <v>1926</v>
      </c>
    </row>
    <row r="180" spans="1:4" ht="12.75">
      <c r="A180" s="9"/>
      <c r="B180" s="21"/>
      <c r="C180" s="1"/>
      <c r="D180" s="6"/>
    </row>
    <row r="181" spans="1:4" ht="12.75">
      <c r="A181" s="9" t="s">
        <v>63</v>
      </c>
      <c r="B181" s="21"/>
      <c r="C181" s="1"/>
      <c r="D181" s="6"/>
    </row>
    <row r="182" spans="1:4" ht="12.75">
      <c r="A182" s="10">
        <v>3115</v>
      </c>
      <c r="B182" s="63" t="s">
        <v>119</v>
      </c>
      <c r="C182" s="1"/>
      <c r="D182" s="6">
        <v>1526</v>
      </c>
    </row>
    <row r="183" spans="1:4" ht="12.75">
      <c r="A183" s="10">
        <v>3141</v>
      </c>
      <c r="B183" s="13" t="s">
        <v>99</v>
      </c>
      <c r="C183" s="1"/>
      <c r="D183" s="6">
        <f>SUM(D184:D185)</f>
        <v>0</v>
      </c>
    </row>
    <row r="184" spans="1:4" ht="12.75">
      <c r="A184" s="10"/>
      <c r="B184" s="5" t="s">
        <v>26</v>
      </c>
      <c r="C184" s="1"/>
      <c r="D184" s="4">
        <v>5963</v>
      </c>
    </row>
    <row r="185" spans="1:4" ht="12.75">
      <c r="A185" s="10"/>
      <c r="B185" s="5" t="s">
        <v>100</v>
      </c>
      <c r="C185" s="1"/>
      <c r="D185" s="4">
        <v>-5963</v>
      </c>
    </row>
    <row r="186" spans="1:4" ht="12.75">
      <c r="A186" s="10">
        <v>3142</v>
      </c>
      <c r="B186" s="13" t="s">
        <v>40</v>
      </c>
      <c r="C186" s="1"/>
      <c r="D186" s="6">
        <f>SUM(D187:D190)</f>
        <v>0</v>
      </c>
    </row>
    <row r="187" spans="1:4" ht="12.75">
      <c r="A187" s="10"/>
      <c r="B187" s="5" t="s">
        <v>9</v>
      </c>
      <c r="C187" s="1"/>
      <c r="D187" s="1">
        <v>-1400</v>
      </c>
    </row>
    <row r="188" spans="1:4" ht="12.75">
      <c r="A188" s="9"/>
      <c r="B188" s="14" t="s">
        <v>28</v>
      </c>
      <c r="C188" s="1"/>
      <c r="D188" s="4">
        <v>-1083</v>
      </c>
    </row>
    <row r="189" spans="1:4" ht="12.75">
      <c r="A189" s="9"/>
      <c r="B189" s="5" t="s">
        <v>26</v>
      </c>
      <c r="C189" s="1"/>
      <c r="D189" s="4">
        <v>1973</v>
      </c>
    </row>
    <row r="190" spans="1:4" ht="12.75">
      <c r="A190" s="9"/>
      <c r="B190" s="5" t="s">
        <v>38</v>
      </c>
      <c r="C190" s="1"/>
      <c r="D190" s="4">
        <v>510</v>
      </c>
    </row>
    <row r="191" spans="1:4" ht="12.75">
      <c r="A191" s="10">
        <v>3143</v>
      </c>
      <c r="B191" s="13" t="s">
        <v>52</v>
      </c>
      <c r="C191" s="1"/>
      <c r="D191" s="6">
        <f>D192+D193</f>
        <v>0</v>
      </c>
    </row>
    <row r="192" spans="1:4" ht="12.75">
      <c r="A192" s="9"/>
      <c r="B192" s="51" t="s">
        <v>38</v>
      </c>
      <c r="C192" s="1"/>
      <c r="D192" s="4">
        <v>-500</v>
      </c>
    </row>
    <row r="193" spans="1:4" ht="12.75">
      <c r="A193" s="9"/>
      <c r="B193" s="5" t="s">
        <v>41</v>
      </c>
      <c r="C193" s="1"/>
      <c r="D193" s="4">
        <v>500</v>
      </c>
    </row>
    <row r="194" spans="1:4" ht="12.75">
      <c r="A194" s="10">
        <v>3145</v>
      </c>
      <c r="B194" s="13" t="s">
        <v>64</v>
      </c>
      <c r="C194" s="1"/>
      <c r="D194" s="6">
        <f>SUM(D195:D196)</f>
        <v>0</v>
      </c>
    </row>
    <row r="195" spans="1:4" ht="12.75">
      <c r="A195" s="9"/>
      <c r="B195" s="5" t="s">
        <v>28</v>
      </c>
      <c r="C195" s="1"/>
      <c r="D195" s="4">
        <v>-174</v>
      </c>
    </row>
    <row r="196" spans="1:4" ht="12.75">
      <c r="A196" s="9"/>
      <c r="B196" s="5" t="s">
        <v>26</v>
      </c>
      <c r="C196" s="1"/>
      <c r="D196" s="4">
        <v>174</v>
      </c>
    </row>
    <row r="197" spans="1:4" ht="12">
      <c r="A197" s="10">
        <v>3319</v>
      </c>
      <c r="B197" s="13" t="s">
        <v>109</v>
      </c>
      <c r="C197" s="1"/>
      <c r="D197" s="1">
        <v>6</v>
      </c>
    </row>
    <row r="198" spans="1:4" ht="12.75">
      <c r="A198" s="10">
        <v>3352</v>
      </c>
      <c r="B198" s="13" t="s">
        <v>126</v>
      </c>
      <c r="C198" s="1"/>
      <c r="D198" s="6">
        <f>SUM(D199:D200)</f>
        <v>0</v>
      </c>
    </row>
    <row r="199" spans="1:4" ht="12.75">
      <c r="A199" s="10"/>
      <c r="B199" s="5" t="s">
        <v>26</v>
      </c>
      <c r="C199" s="1"/>
      <c r="D199" s="1">
        <v>19581</v>
      </c>
    </row>
    <row r="200" spans="1:4" ht="12.75">
      <c r="A200" s="10"/>
      <c r="B200" s="5" t="s">
        <v>100</v>
      </c>
      <c r="C200" s="1"/>
      <c r="D200" s="1">
        <v>-19581</v>
      </c>
    </row>
    <row r="201" spans="1:4" ht="12.75">
      <c r="A201" s="10">
        <v>3355</v>
      </c>
      <c r="B201" s="13" t="s">
        <v>65</v>
      </c>
      <c r="C201" s="1"/>
      <c r="D201" s="6">
        <f>SUM(D202:D204)</f>
        <v>0</v>
      </c>
    </row>
    <row r="202" spans="1:4" ht="12.75">
      <c r="A202" s="10"/>
      <c r="B202" s="5" t="s">
        <v>9</v>
      </c>
      <c r="C202" s="1"/>
      <c r="D202" s="4">
        <v>-300</v>
      </c>
    </row>
    <row r="203" spans="1:4" ht="12.75">
      <c r="A203" s="10"/>
      <c r="B203" s="5" t="s">
        <v>28</v>
      </c>
      <c r="C203" s="1"/>
      <c r="D203" s="4">
        <v>-101</v>
      </c>
    </row>
    <row r="204" spans="1:4" ht="12.75">
      <c r="A204" s="10"/>
      <c r="B204" s="5" t="s">
        <v>26</v>
      </c>
      <c r="C204" s="1"/>
      <c r="D204" s="4">
        <v>401</v>
      </c>
    </row>
    <row r="205" spans="1:4" ht="12.75">
      <c r="A205" s="10">
        <v>3362</v>
      </c>
      <c r="B205" s="35" t="s">
        <v>94</v>
      </c>
      <c r="C205" s="1"/>
      <c r="D205" s="6">
        <v>-1000</v>
      </c>
    </row>
    <row r="206" spans="1:4" ht="12.75">
      <c r="A206" s="10">
        <v>3412</v>
      </c>
      <c r="B206" s="13" t="s">
        <v>66</v>
      </c>
      <c r="C206" s="1"/>
      <c r="D206" s="6">
        <f>SUM(D207:D209)</f>
        <v>0</v>
      </c>
    </row>
    <row r="207" spans="1:4" ht="12.75">
      <c r="A207" s="10"/>
      <c r="B207" s="5" t="s">
        <v>9</v>
      </c>
      <c r="C207" s="1"/>
      <c r="D207" s="4">
        <v>-91</v>
      </c>
    </row>
    <row r="208" spans="1:4" ht="12.75">
      <c r="A208" s="10"/>
      <c r="B208" s="5" t="s">
        <v>26</v>
      </c>
      <c r="C208" s="1"/>
      <c r="D208" s="4">
        <v>2289</v>
      </c>
    </row>
    <row r="209" spans="1:4" ht="12.75">
      <c r="A209" s="10"/>
      <c r="B209" s="5" t="s">
        <v>38</v>
      </c>
      <c r="C209" s="1"/>
      <c r="D209" s="4">
        <v>-2198</v>
      </c>
    </row>
    <row r="210" spans="1:4" ht="12.75">
      <c r="A210" s="10">
        <v>3413</v>
      </c>
      <c r="B210" s="13" t="s">
        <v>67</v>
      </c>
      <c r="C210" s="1"/>
      <c r="D210" s="6">
        <f>SUM(D211:D212)</f>
        <v>0</v>
      </c>
    </row>
    <row r="211" spans="1:4" ht="12.75">
      <c r="A211" s="10"/>
      <c r="B211" s="5" t="s">
        <v>28</v>
      </c>
      <c r="C211" s="1"/>
      <c r="D211" s="4">
        <v>270</v>
      </c>
    </row>
    <row r="212" spans="1:4" ht="12.75">
      <c r="A212" s="10"/>
      <c r="B212" s="5" t="s">
        <v>26</v>
      </c>
      <c r="C212" s="1"/>
      <c r="D212" s="4">
        <v>-270</v>
      </c>
    </row>
    <row r="213" spans="1:4" ht="12.75">
      <c r="A213" s="10">
        <v>3423</v>
      </c>
      <c r="B213" s="13" t="s">
        <v>68</v>
      </c>
      <c r="C213" s="1"/>
      <c r="D213" s="6">
        <f>SUM(D214:D215)</f>
        <v>0</v>
      </c>
    </row>
    <row r="214" spans="1:4" ht="12.75">
      <c r="A214" s="10"/>
      <c r="B214" s="5" t="s">
        <v>9</v>
      </c>
      <c r="C214" s="1"/>
      <c r="D214" s="4">
        <v>1513</v>
      </c>
    </row>
    <row r="215" spans="1:4" ht="12.75">
      <c r="A215" s="10"/>
      <c r="B215" s="5" t="s">
        <v>26</v>
      </c>
      <c r="C215" s="1"/>
      <c r="D215" s="4">
        <v>-1513</v>
      </c>
    </row>
    <row r="216" spans="1:4" ht="12.75">
      <c r="A216" s="9" t="s">
        <v>69</v>
      </c>
      <c r="B216" s="5"/>
      <c r="C216" s="1"/>
      <c r="D216" s="6">
        <f>SUM(D213+D210+D206+D201+D194+D191+D186+D205+D183+D197+D182)</f>
        <v>532</v>
      </c>
    </row>
    <row r="217" spans="1:4" ht="12.75">
      <c r="A217" s="9"/>
      <c r="B217" s="5"/>
      <c r="C217" s="1"/>
      <c r="D217" s="6"/>
    </row>
    <row r="218" spans="1:4" ht="13.5" customHeight="1">
      <c r="A218" s="9" t="s">
        <v>70</v>
      </c>
      <c r="B218" s="5"/>
      <c r="C218" s="1"/>
      <c r="D218" s="6"/>
    </row>
    <row r="219" spans="1:4" ht="13.5" customHeight="1">
      <c r="A219" s="10">
        <v>3924</v>
      </c>
      <c r="B219" s="13" t="s">
        <v>110</v>
      </c>
      <c r="C219" s="1"/>
      <c r="D219" s="6">
        <v>3000</v>
      </c>
    </row>
    <row r="220" spans="1:4" ht="12.75">
      <c r="A220" s="62">
        <v>3928</v>
      </c>
      <c r="B220" s="52" t="s">
        <v>42</v>
      </c>
      <c r="C220" s="1"/>
      <c r="D220" s="6">
        <f>SUM(D221:D223)</f>
        <v>0</v>
      </c>
    </row>
    <row r="221" spans="1:4" ht="12.75">
      <c r="A221" s="9"/>
      <c r="B221" s="20" t="s">
        <v>26</v>
      </c>
      <c r="C221" s="1"/>
      <c r="D221" s="4">
        <v>500</v>
      </c>
    </row>
    <row r="222" spans="1:4" ht="12.75">
      <c r="A222" s="9"/>
      <c r="B222" s="20" t="s">
        <v>38</v>
      </c>
      <c r="C222" s="1"/>
      <c r="D222" s="4">
        <v>-1325</v>
      </c>
    </row>
    <row r="223" spans="1:4" ht="12.75">
      <c r="A223" s="9"/>
      <c r="B223" s="5" t="s">
        <v>29</v>
      </c>
      <c r="C223" s="1"/>
      <c r="D223" s="4">
        <v>825</v>
      </c>
    </row>
    <row r="224" spans="1:4" ht="12">
      <c r="A224" s="10">
        <v>3933</v>
      </c>
      <c r="B224" s="13" t="s">
        <v>121</v>
      </c>
      <c r="C224" s="1"/>
      <c r="D224" s="1">
        <v>3000</v>
      </c>
    </row>
    <row r="225" spans="1:4" ht="12">
      <c r="A225" s="10">
        <v>3942</v>
      </c>
      <c r="B225" s="60" t="s">
        <v>95</v>
      </c>
      <c r="C225" s="1"/>
      <c r="D225" s="1">
        <v>1000</v>
      </c>
    </row>
    <row r="226" spans="1:4" ht="12.75">
      <c r="A226" s="9" t="s">
        <v>71</v>
      </c>
      <c r="B226" s="5"/>
      <c r="C226" s="1"/>
      <c r="D226" s="6">
        <f>SUM(D219+D220+D224+D225)</f>
        <v>7000</v>
      </c>
    </row>
    <row r="227" spans="1:4" ht="12.75">
      <c r="A227" s="9"/>
      <c r="B227" s="15"/>
      <c r="C227" s="1"/>
      <c r="D227" s="1"/>
    </row>
    <row r="228" spans="1:4" ht="12.75">
      <c r="A228" s="9" t="s">
        <v>90</v>
      </c>
      <c r="B228" s="15"/>
      <c r="C228" s="1"/>
      <c r="D228" s="1"/>
    </row>
    <row r="229" spans="1:4" ht="12.75">
      <c r="A229" s="10">
        <v>4121</v>
      </c>
      <c r="B229" s="44" t="s">
        <v>44</v>
      </c>
      <c r="C229" s="1"/>
      <c r="D229" s="6">
        <f>SUM(D230:D231)</f>
        <v>0</v>
      </c>
    </row>
    <row r="230" spans="1:4" ht="12.75">
      <c r="A230" s="9"/>
      <c r="B230" s="20" t="s">
        <v>26</v>
      </c>
      <c r="C230" s="1"/>
      <c r="D230" s="4">
        <v>144</v>
      </c>
    </row>
    <row r="231" spans="1:4" ht="12.75">
      <c r="A231" s="9"/>
      <c r="B231" s="15" t="s">
        <v>43</v>
      </c>
      <c r="C231" s="1"/>
      <c r="D231" s="4">
        <v>-144</v>
      </c>
    </row>
    <row r="232" spans="1:4" ht="12.75">
      <c r="A232" s="10">
        <v>4122</v>
      </c>
      <c r="B232" s="15" t="s">
        <v>120</v>
      </c>
      <c r="C232" s="1"/>
      <c r="D232" s="53">
        <v>-1526</v>
      </c>
    </row>
    <row r="233" spans="1:4" ht="12.75">
      <c r="A233" s="10">
        <v>4131</v>
      </c>
      <c r="B233" s="44" t="s">
        <v>45</v>
      </c>
      <c r="C233" s="1"/>
      <c r="D233" s="6">
        <f>D234+D235</f>
        <v>0</v>
      </c>
    </row>
    <row r="234" spans="1:4" ht="12.75">
      <c r="A234" s="9"/>
      <c r="B234" s="15" t="s">
        <v>26</v>
      </c>
      <c r="C234" s="1"/>
      <c r="D234" s="4">
        <v>551</v>
      </c>
    </row>
    <row r="235" spans="1:4" ht="12.75">
      <c r="A235" s="9"/>
      <c r="B235" s="15" t="s">
        <v>43</v>
      </c>
      <c r="C235" s="1"/>
      <c r="D235" s="4">
        <v>-551</v>
      </c>
    </row>
    <row r="236" spans="1:4" ht="12.75">
      <c r="A236" s="10">
        <v>4136</v>
      </c>
      <c r="B236" s="44" t="s">
        <v>127</v>
      </c>
      <c r="C236" s="1"/>
      <c r="D236" s="6">
        <v>3000</v>
      </c>
    </row>
    <row r="237" spans="1:4" ht="12.75">
      <c r="A237" s="10">
        <v>4137</v>
      </c>
      <c r="B237" s="44" t="s">
        <v>82</v>
      </c>
      <c r="C237" s="1"/>
      <c r="D237" s="6">
        <v>4000</v>
      </c>
    </row>
    <row r="238" spans="1:4" ht="12.75">
      <c r="A238" s="10">
        <v>4219</v>
      </c>
      <c r="B238" s="44" t="s">
        <v>72</v>
      </c>
      <c r="C238" s="1"/>
      <c r="D238" s="6">
        <v>-9079</v>
      </c>
    </row>
    <row r="239" spans="1:4" ht="12.75">
      <c r="A239" s="10">
        <v>4239</v>
      </c>
      <c r="B239" s="44" t="s">
        <v>122</v>
      </c>
      <c r="C239" s="1"/>
      <c r="D239" s="6">
        <v>-50738</v>
      </c>
    </row>
    <row r="240" spans="1:4" ht="12.75">
      <c r="A240" s="10">
        <v>4265</v>
      </c>
      <c r="B240" s="44" t="s">
        <v>73</v>
      </c>
      <c r="C240" s="1"/>
      <c r="D240" s="6">
        <v>6079</v>
      </c>
    </row>
    <row r="241" spans="1:4" ht="12.75">
      <c r="A241" s="9" t="s">
        <v>91</v>
      </c>
      <c r="B241" s="13"/>
      <c r="C241" s="1"/>
      <c r="D241" s="6">
        <f>SUM(D229+D232+D233+D238+D240+D237+D239+D236)</f>
        <v>-48264</v>
      </c>
    </row>
    <row r="242" spans="1:4" ht="12.75">
      <c r="A242" s="9"/>
      <c r="B242" s="13"/>
      <c r="C242" s="1"/>
      <c r="D242" s="6"/>
    </row>
    <row r="243" spans="1:4" ht="12.75">
      <c r="A243" s="9" t="s">
        <v>123</v>
      </c>
      <c r="B243" s="13"/>
      <c r="C243" s="1"/>
      <c r="D243" s="6"/>
    </row>
    <row r="244" spans="1:4" ht="12">
      <c r="A244" s="10">
        <v>5064</v>
      </c>
      <c r="B244" s="13" t="s">
        <v>124</v>
      </c>
      <c r="C244" s="1"/>
      <c r="D244" s="1">
        <v>50738</v>
      </c>
    </row>
    <row r="245" spans="1:4" ht="12.75">
      <c r="A245" s="9" t="s">
        <v>125</v>
      </c>
      <c r="B245" s="13"/>
      <c r="C245" s="1"/>
      <c r="D245" s="6">
        <f>SUM(D244)</f>
        <v>50738</v>
      </c>
    </row>
    <row r="246" spans="1:4" ht="12">
      <c r="A246" s="10"/>
      <c r="B246" s="13"/>
      <c r="C246" s="1"/>
      <c r="D246" s="1"/>
    </row>
    <row r="247" spans="1:4" ht="12">
      <c r="A247" s="10"/>
      <c r="B247" s="13"/>
      <c r="C247" s="1"/>
      <c r="D247" s="1"/>
    </row>
    <row r="248" spans="1:4" ht="13.5">
      <c r="A248" s="25" t="s">
        <v>30</v>
      </c>
      <c r="B248" s="21"/>
      <c r="C248" s="6">
        <f>C114</f>
        <v>14613</v>
      </c>
      <c r="D248" s="6">
        <f>SUM(D241+D226+D216+D165+D172+D126+D179+D120+D245)</f>
        <v>29613</v>
      </c>
    </row>
    <row r="249" spans="1:4" ht="13.5">
      <c r="A249" s="25"/>
      <c r="B249" s="21"/>
      <c r="C249" s="6"/>
      <c r="D249" s="6"/>
    </row>
    <row r="250" spans="1:4" ht="12.75">
      <c r="A250" s="9" t="s">
        <v>92</v>
      </c>
      <c r="B250" s="13"/>
      <c r="C250" s="1"/>
      <c r="D250" s="1"/>
    </row>
    <row r="251" spans="1:4" ht="12">
      <c r="A251" s="10">
        <v>6110</v>
      </c>
      <c r="B251" s="64" t="s">
        <v>22</v>
      </c>
      <c r="C251" s="1"/>
      <c r="D251" s="1">
        <v>-15000</v>
      </c>
    </row>
    <row r="252" spans="1:4" ht="12.75">
      <c r="A252" s="9" t="s">
        <v>93</v>
      </c>
      <c r="B252" s="13"/>
      <c r="C252" s="1"/>
      <c r="D252" s="6">
        <f>SUM(D251)</f>
        <v>-15000</v>
      </c>
    </row>
    <row r="253" spans="1:4" ht="13.5">
      <c r="A253" s="26"/>
      <c r="B253" s="27"/>
      <c r="C253" s="1"/>
      <c r="D253" s="1"/>
    </row>
    <row r="254" spans="1:7" ht="13.5">
      <c r="A254" s="18" t="s">
        <v>23</v>
      </c>
      <c r="B254" s="19"/>
      <c r="C254" s="6">
        <f>SUM(C248+C64)</f>
        <v>11703</v>
      </c>
      <c r="D254" s="6">
        <f>SUM(D252+D64+D248)</f>
        <v>11703</v>
      </c>
      <c r="E254" s="45"/>
      <c r="F254" s="46"/>
      <c r="G254" s="23"/>
    </row>
    <row r="255" spans="1:4" ht="12">
      <c r="A255" s="12"/>
      <c r="B255" s="19"/>
      <c r="C255" s="11"/>
      <c r="D255" s="11"/>
    </row>
    <row r="257" ht="12">
      <c r="B257" s="43"/>
    </row>
  </sheetData>
  <sheetProtection/>
  <mergeCells count="3">
    <mergeCell ref="A1:D1"/>
    <mergeCell ref="A2:D2"/>
    <mergeCell ref="A64:B6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&amp;C&amp;P.oldal</oddFooter>
  </headerFooter>
  <rowBreaks count="3" manualBreakCount="3">
    <brk id="65" max="255" man="1"/>
    <brk id="133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2017-12-06T16:41:03Z</cp:lastPrinted>
  <dcterms:created xsi:type="dcterms:W3CDTF">2015-04-22T08:22:53Z</dcterms:created>
  <dcterms:modified xsi:type="dcterms:W3CDTF">2017-12-06T16:41:15Z</dcterms:modified>
  <cp:category/>
  <cp:version/>
  <cp:contentType/>
  <cp:contentStatus/>
</cp:coreProperties>
</file>