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95" windowWidth="16260" windowHeight="6960" activeTab="0"/>
  </bookViews>
  <sheets>
    <sheet name="október (2)" sheetId="4" r:id="rId1"/>
    <sheet name="Munka1" sheetId="1" r:id="rId2"/>
    <sheet name="Munka2" sheetId="2" r:id="rId3"/>
    <sheet name="Munka3" sheetId="3" r:id="rId4"/>
  </sheets>
  <definedNames/>
  <calcPr calcId="145621"/>
</workbook>
</file>

<file path=xl/sharedStrings.xml><?xml version="1.0" encoding="utf-8"?>
<sst xmlns="http://schemas.openxmlformats.org/spreadsheetml/2006/main" count="398" uniqueCount="179">
  <si>
    <t>A 2015. évi költségvetés módosítása</t>
  </si>
  <si>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</si>
  <si>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</si>
  <si>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</si>
  <si>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</si>
  <si>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</si>
  <si>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</si>
  <si>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</si>
  <si>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Helyi önkormányzatok működésének általános támogatása</t>
  </si>
  <si>
    <t>Települési önkormányzatok egyes köznevelési feladatainak tám.</t>
  </si>
  <si>
    <t>Települési önkormányzatok szoc. és gyermekjóléti és gyermekétk. fel. tám.</t>
  </si>
  <si>
    <t xml:space="preserve">    - szociális ágazati pótlék</t>
  </si>
  <si>
    <t xml:space="preserve">    - lakásfenntartási támogatás </t>
  </si>
  <si>
    <t xml:space="preserve">    - adósságkezelési támogatás </t>
  </si>
  <si>
    <t xml:space="preserve">    - normatív támogatás többlet igény</t>
  </si>
  <si>
    <t xml:space="preserve">    - óvodáztatási támogatás</t>
  </si>
  <si>
    <t>Működési célú költségvetési támogatások és kiegészítő támogatás</t>
  </si>
  <si>
    <t xml:space="preserve">    - 2015. V-VIII. havi bérkompenzáció</t>
  </si>
  <si>
    <t xml:space="preserve">   - 2014. évről áthúzódó bérkompenzáció átcsoportosítása</t>
  </si>
  <si>
    <t xml:space="preserve">    - szociális ágazati kiegészítő pótlék</t>
  </si>
  <si>
    <t>Elszámolásból származó bevételek</t>
  </si>
  <si>
    <t xml:space="preserve">     - pótlólagos állami támogatás 2014. évi elszámolás alapján</t>
  </si>
  <si>
    <t>Egyéb működési célú támogatások bevételei Áh-n belülről</t>
  </si>
  <si>
    <t xml:space="preserve">    - Utcai Szociális Munka pályázat 2015. III. negyedév</t>
  </si>
  <si>
    <t>Felhalmozási célú önkormányzati támogatások</t>
  </si>
  <si>
    <t xml:space="preserve">    - belterületi földutak szilárd burkolattal való ellátása </t>
  </si>
  <si>
    <t>1/b. sz. melléklet összesen</t>
  </si>
  <si>
    <t>2. sz. melléklet (szociális ágazati kiegészítő pótlék)</t>
  </si>
  <si>
    <t>Ferencvárosi Egyesített Bölcsődék</t>
  </si>
  <si>
    <t>Személyi juttatások</t>
  </si>
  <si>
    <t>Munkaad. terhelő jár. és szoc. hozzáj adó</t>
  </si>
  <si>
    <t xml:space="preserve">FESZGYI   </t>
  </si>
  <si>
    <t>2. sz. melléklet összesen</t>
  </si>
  <si>
    <t>2. sz. melléklet</t>
  </si>
  <si>
    <t>FESZGYI (Utcai Szociális Munka pályázat 2015. III. negyedév)</t>
  </si>
  <si>
    <t>2. sz. melléklet (2015. V-VIII. havi bérkompenzáció)</t>
  </si>
  <si>
    <t>Csicsergő Óvoda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</si>
  <si>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</si>
  <si>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</si>
  <si>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</si>
  <si>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</si>
  <si>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</si>
  <si>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</si>
  <si>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</si>
  <si>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</si>
  <si>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</si>
  <si>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 xml:space="preserve">Ferencvárosi Művelődési Központ </t>
  </si>
  <si>
    <t>3/a. sz. melléklet (2015. V-VIII. havi bérkompenzáció)</t>
  </si>
  <si>
    <t>3/a. sz. melléklet összesen</t>
  </si>
  <si>
    <t>3/b. sz. melléklet (2015. V-VIII. havi bérkompenzáció)</t>
  </si>
  <si>
    <t>3/b. sz. melléklet összesen</t>
  </si>
  <si>
    <t>3/c. sz. melléklet</t>
  </si>
  <si>
    <t>Gyermekétkeztetés támogatása</t>
  </si>
  <si>
    <t>3/c. sz. melléklet összesen</t>
  </si>
  <si>
    <t>5. sz. melléklet</t>
  </si>
  <si>
    <t xml:space="preserve">Kerületi földutak szilárd burkolattal való ellátása </t>
  </si>
  <si>
    <t>5. sz. melléklet összesen</t>
  </si>
  <si>
    <t>6. sz. melléklet</t>
  </si>
  <si>
    <t>Általános tartalék</t>
  </si>
  <si>
    <t>6. sz. melléklet összesen</t>
  </si>
  <si>
    <t xml:space="preserve">I. Állami pénzeszköz átvétellel kapcsolatos előirányzat módosítás </t>
  </si>
  <si>
    <t>II. Testületi döntést igénylő előirányzat módosítás</t>
  </si>
  <si>
    <t>Idegenforgalmi adó</t>
  </si>
  <si>
    <t>Környezetvédelmi bírság</t>
  </si>
  <si>
    <t>Helyi adó pótlék bírság</t>
  </si>
  <si>
    <t>Gépkocsi elszállítás</t>
  </si>
  <si>
    <t>Helyiség megszerzési díj</t>
  </si>
  <si>
    <t>Egyéb működési bevételek</t>
  </si>
  <si>
    <t>KMOP-5.1.1/B-12-K-201-0003 Szociális városreh.Ferencvárosban JAT</t>
  </si>
  <si>
    <t>KMOP-5.1.1/B-12-K-201-0003 Szociális városreh.Ferencvárosban JAT 83+94.905</t>
  </si>
  <si>
    <t>Középületek kiemelt jelentőségű épületenergetikai fejlesztése</t>
  </si>
  <si>
    <t>Helyiség értékesítés</t>
  </si>
  <si>
    <t>Helyi támogatás, házmesterek visszafizetése</t>
  </si>
  <si>
    <t>Egyéb működési célú támogatás Áh-n belülről</t>
  </si>
  <si>
    <t>Bérleti díj</t>
  </si>
  <si>
    <t xml:space="preserve">Egyéb szolgáltatás </t>
  </si>
  <si>
    <t xml:space="preserve">Kiszámlázott általános forgalmi adó </t>
  </si>
  <si>
    <t>FIÜK</t>
  </si>
  <si>
    <t>Ferencvárosi Művelődési Központ és Intézményei</t>
  </si>
  <si>
    <t>Ellátási díjak</t>
  </si>
  <si>
    <t>ÁFA bevételek</t>
  </si>
  <si>
    <t>2.sz. melléklet</t>
  </si>
  <si>
    <t>Egyéb működési célú kiadások</t>
  </si>
  <si>
    <t>Dologi kiadások</t>
  </si>
  <si>
    <t>Beruházási kiadások</t>
  </si>
  <si>
    <t>Munkaadókat terhelő járulékok</t>
  </si>
  <si>
    <t xml:space="preserve">Dologi kiadások </t>
  </si>
  <si>
    <t>Felújítási kiadások</t>
  </si>
  <si>
    <t>2.sz. melléklet összesen</t>
  </si>
  <si>
    <t>2. sz. melléklet (intézményvezetői jutalom, munkav.megszűnés)</t>
  </si>
  <si>
    <t>Munkaadói járulékok</t>
  </si>
  <si>
    <t>Személyi juttatások (jut.302+mkvmegsz. 512)</t>
  </si>
  <si>
    <t>Munkaadói járulékok (jut.81+138 felm.)</t>
  </si>
  <si>
    <t>Személyi juttatások (jut.392+1479 felmentés)</t>
  </si>
  <si>
    <t>Munkaadói járulékok (jut.106+400 felmentés)</t>
  </si>
  <si>
    <t>FESZGYI</t>
  </si>
  <si>
    <t>2. sz. melléklet összesen:</t>
  </si>
  <si>
    <t>Intézményvezetői jutalom</t>
  </si>
  <si>
    <t>Ferencvárosi Művelődési Központ</t>
  </si>
  <si>
    <t>Deologi kiadások</t>
  </si>
  <si>
    <t>3/a. sz. melléklet</t>
  </si>
  <si>
    <t>Polgármesteri Hivatal Igazgatási kiadásai</t>
  </si>
  <si>
    <t>3/b. sz. melléklet</t>
  </si>
  <si>
    <t>Közterület felügyelet</t>
  </si>
  <si>
    <t>Termelői piac</t>
  </si>
  <si>
    <t>Közutak üzemeltetése</t>
  </si>
  <si>
    <t>Egyéb felhalmozási célú kiadások</t>
  </si>
  <si>
    <t xml:space="preserve">Ingatlanokkal kapcsolatos egyéb feladatok </t>
  </si>
  <si>
    <t xml:space="preserve">Bérlakás és egyéb elidegenítés </t>
  </si>
  <si>
    <t>Dologi kiadás</t>
  </si>
  <si>
    <t>Tankönyv támogatás</t>
  </si>
  <si>
    <t>Ellátottak pénzbeli juttatásai</t>
  </si>
  <si>
    <t>Egyéb működési célú kiadás</t>
  </si>
  <si>
    <t>Humánszolgáltatási feladatok</t>
  </si>
  <si>
    <t>Kulturális,Egyházi és Nemzetiségi feladatok</t>
  </si>
  <si>
    <t>Roma koncepció</t>
  </si>
  <si>
    <t>Városfejlesztés, üzemeltetés és közbiztonság</t>
  </si>
  <si>
    <t xml:space="preserve">Környezetvédelem </t>
  </si>
  <si>
    <t>FEV IX. Zrt.</t>
  </si>
  <si>
    <t>Városfejlesztéssel kapcsolatos kiadások</t>
  </si>
  <si>
    <t>Pályázat előkészítés lebonyolítás</t>
  </si>
  <si>
    <t>Egészségügyi prevenció</t>
  </si>
  <si>
    <t>Csökkent munkaképességüek rendszeres szociális segélye</t>
  </si>
  <si>
    <t>Ellátottak juttatásai</t>
  </si>
  <si>
    <t>Aktív korúak rendszeres szociális segélye</t>
  </si>
  <si>
    <t xml:space="preserve">Lakhatást segítő támogatás </t>
  </si>
  <si>
    <t>Iskolakezdési támogatás</t>
  </si>
  <si>
    <t xml:space="preserve">Védőoltás támogatása </t>
  </si>
  <si>
    <t xml:space="preserve">Foglalkoztatást helyettesítő támogatás </t>
  </si>
  <si>
    <t>Helyi gázár és távhő támogatás</t>
  </si>
  <si>
    <t>Önkormányzati segély, rendkívüli támogatás</t>
  </si>
  <si>
    <t xml:space="preserve">Rendkívüli gyermekvédelmi támogatás </t>
  </si>
  <si>
    <t>Jövedelempotló rendszeres támogatás</t>
  </si>
  <si>
    <t>Közgyógytámogatás</t>
  </si>
  <si>
    <t xml:space="preserve">Ellátottak juttatásai </t>
  </si>
  <si>
    <t>Élelmiszer segély</t>
  </si>
  <si>
    <t>HPV védőoltás</t>
  </si>
  <si>
    <t>Egészségügyi és szociális kerületi kiadvány</t>
  </si>
  <si>
    <t>Sport és szabadidős rendezvény</t>
  </si>
  <si>
    <t>Egyéb rendezvények</t>
  </si>
  <si>
    <t>Városmarketing</t>
  </si>
  <si>
    <t>4.sz.melléklet</t>
  </si>
  <si>
    <t>Felújításokkal kapcsolatos tervezések</t>
  </si>
  <si>
    <t>Felújíítási kiadások</t>
  </si>
  <si>
    <t>Lakás és helyiség felújítás</t>
  </si>
  <si>
    <t>JAT</t>
  </si>
  <si>
    <t>JAT II. előkészítés</t>
  </si>
  <si>
    <t>Lakás és helyiség felújítás VI Iroda</t>
  </si>
  <si>
    <t>Veszélyelhárítás</t>
  </si>
  <si>
    <t>Ingatlanokkal kapcsolatos bontási feladatok</t>
  </si>
  <si>
    <t>4.sz. melléklet összesen</t>
  </si>
  <si>
    <t>Térfigyelő rendszer fejlesztése</t>
  </si>
  <si>
    <t>BÖK törzsbetét emelés</t>
  </si>
  <si>
    <t>Egyéb felhalmozási kiadások</t>
  </si>
  <si>
    <t>Boldogasszony Iskolanővérek Kolostori Kávéház kialakítása</t>
  </si>
  <si>
    <t>6.sz. melléklet</t>
  </si>
  <si>
    <t>Mindösszesen</t>
  </si>
  <si>
    <t xml:space="preserve">    - nyári gyermekétkeztetés támogatása</t>
  </si>
  <si>
    <t xml:space="preserve">    - Erzsébet utalvány rendszeres szoc.segélyben rész.</t>
  </si>
  <si>
    <t>Polgármesteri Hivatal igazgatási kiadásai</t>
  </si>
  <si>
    <t>Közterület-felügyelet</t>
  </si>
  <si>
    <t>Lakásfenntartási támogatás normatív</t>
  </si>
  <si>
    <t>Adósságkezelési támogatás</t>
  </si>
  <si>
    <t>Rendkívüli gyermekvédelmi támogatás</t>
  </si>
  <si>
    <t xml:space="preserve">Egyéb működési célú átvett pénzeszköz </t>
  </si>
  <si>
    <t xml:space="preserve">Egyéb tárgyi eszköz értékesítés </t>
  </si>
  <si>
    <t xml:space="preserve">Gépjármű elszállítás </t>
  </si>
  <si>
    <t>Közvetített szolgáltatások ellenértéke</t>
  </si>
  <si>
    <t>Kamat bevételek</t>
  </si>
  <si>
    <t>Lakáslemondás térítés, lakásbiztosíték visszafizetése</t>
  </si>
  <si>
    <t>FESZOFE Nonprofit Kft.</t>
  </si>
  <si>
    <t>Adósság kezelési támogatás</t>
  </si>
  <si>
    <t>Méltányos közgyógyellátás, gyógyszertámogatás</t>
  </si>
  <si>
    <t>Ferencvárosi naptár készítése</t>
  </si>
  <si>
    <t>Ferencvárosi Újság</t>
  </si>
  <si>
    <t>Kommunikációs szolgáltatások</t>
  </si>
  <si>
    <t>Közüzemi díj és költség támogatás</t>
  </si>
  <si>
    <t>Polgármesteri tisztséggel összefüggő egyéb feladatok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</si>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</sst>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87">
    <xf numFmtId="0" fontId="0" fillId="0" borderId="0" xfId="0"/>
    <xf numFmtId="0" fontId="1" fillId="0" borderId="0" xfId="21">
      <alignment/>
      <protection/>
    </xf>
    <xf numFmtId="3" fontId="6" fillId="0" borderId="0" xfId="20" applyNumberFormat="1" applyFont="1" applyAlignment="1">
      <alignment horizontal="centerContinuous"/>
      <protection/>
    </xf>
    <xf numFmtId="3" fontId="3" fillId="0" borderId="0" xfId="20" applyNumberFormat="1" applyFont="1" applyAlignment="1">
      <alignment horizontal="center"/>
      <protection/>
    </xf>
    <xf numFmtId="3" fontId="7" fillId="0" borderId="0" xfId="20" applyNumberFormat="1" applyFont="1" applyAlignment="1">
      <alignment horizontal="right"/>
      <protection/>
    </xf>
    <xf numFmtId="3" fontId="6" fillId="0" borderId="1" xfId="20" applyNumberFormat="1" applyFont="1" applyBorder="1">
      <alignment/>
      <protection/>
    </xf>
    <xf numFmtId="3" fontId="6" fillId="0" borderId="1" xfId="20" applyNumberFormat="1" applyFont="1" applyBorder="1" applyAlignment="1">
      <alignment horizontal="center"/>
      <protection/>
    </xf>
    <xf numFmtId="3" fontId="7" fillId="0" borderId="1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7" fillId="0" borderId="1" xfId="20" applyNumberFormat="1" applyFont="1" applyBorder="1">
      <alignment/>
      <protection/>
    </xf>
    <xf numFmtId="3" fontId="7" fillId="2" borderId="1" xfId="20" applyNumberFormat="1" applyFont="1" applyFill="1" applyBorder="1">
      <alignment/>
      <protection/>
    </xf>
    <xf numFmtId="0" fontId="1" fillId="0" borderId="0" xfId="21" applyFont="1">
      <alignment/>
      <protection/>
    </xf>
    <xf numFmtId="3" fontId="2" fillId="0" borderId="1" xfId="20" applyNumberFormat="1" applyFont="1" applyFill="1" applyBorder="1">
      <alignment/>
      <protection/>
    </xf>
    <xf numFmtId="0" fontId="2" fillId="0" borderId="1" xfId="22" applyFont="1" applyBorder="1" applyAlignment="1">
      <alignment/>
      <protection/>
    </xf>
    <xf numFmtId="3" fontId="8" fillId="0" borderId="1" xfId="20" applyNumberFormat="1" applyFont="1" applyFill="1" applyBorder="1">
      <alignment/>
      <protection/>
    </xf>
    <xf numFmtId="3" fontId="7" fillId="0" borderId="1" xfId="20" applyNumberFormat="1" applyFont="1" applyFill="1" applyBorder="1">
      <alignment/>
      <protection/>
    </xf>
    <xf numFmtId="0" fontId="9" fillId="0" borderId="2" xfId="22" applyFont="1" applyBorder="1" applyAlignment="1">
      <alignment/>
      <protection/>
    </xf>
    <xf numFmtId="3" fontId="9" fillId="2" borderId="1" xfId="20" applyNumberFormat="1" applyFont="1" applyFill="1" applyBorder="1">
      <alignment/>
      <protection/>
    </xf>
    <xf numFmtId="3" fontId="10" fillId="0" borderId="2" xfId="20" applyNumberFormat="1" applyFont="1" applyFill="1" applyBorder="1">
      <alignment/>
      <protection/>
    </xf>
    <xf numFmtId="3" fontId="9" fillId="0" borderId="1" xfId="20" applyNumberFormat="1" applyFont="1" applyFill="1" applyBorder="1">
      <alignment/>
      <protection/>
    </xf>
    <xf numFmtId="3" fontId="1" fillId="0" borderId="0" xfId="21" applyNumberFormat="1">
      <alignment/>
      <protection/>
    </xf>
    <xf numFmtId="3" fontId="2" fillId="0" borderId="1" xfId="21" applyNumberFormat="1" applyFont="1" applyBorder="1" applyAlignment="1">
      <alignment/>
      <protection/>
    </xf>
    <xf numFmtId="3" fontId="9" fillId="0" borderId="3" xfId="20" applyNumberFormat="1" applyFont="1" applyFill="1" applyBorder="1">
      <alignment/>
      <protection/>
    </xf>
    <xf numFmtId="0" fontId="2" fillId="0" borderId="1" xfId="22" applyFont="1" applyBorder="1" applyAlignment="1">
      <alignment/>
      <protection/>
    </xf>
    <xf numFmtId="0" fontId="2" fillId="0" borderId="1" xfId="22" applyFont="1" applyFill="1" applyBorder="1" applyAlignment="1">
      <alignment/>
      <protection/>
    </xf>
    <xf numFmtId="3" fontId="2" fillId="0" borderId="3" xfId="20" applyNumberFormat="1" applyFont="1" applyFill="1" applyBorder="1">
      <alignment/>
      <protection/>
    </xf>
    <xf numFmtId="3" fontId="2" fillId="0" borderId="2" xfId="20" applyNumberFormat="1" applyFont="1" applyBorder="1">
      <alignment/>
      <protection/>
    </xf>
    <xf numFmtId="0" fontId="2" fillId="0" borderId="4" xfId="21" applyFont="1" applyBorder="1" applyAlignment="1">
      <alignment horizontal="left"/>
      <protection/>
    </xf>
    <xf numFmtId="3" fontId="2" fillId="0" borderId="5" xfId="21" applyNumberFormat="1" applyFont="1" applyFill="1" applyBorder="1" applyAlignment="1" applyProtection="1">
      <alignment/>
      <protection locked="0"/>
    </xf>
    <xf numFmtId="0" fontId="2" fillId="0" borderId="1" xfId="21" applyFont="1" applyBorder="1" applyProtection="1">
      <alignment/>
      <protection locked="0"/>
    </xf>
    <xf numFmtId="0" fontId="2" fillId="0" borderId="1" xfId="21" applyFont="1" applyBorder="1" applyAlignment="1">
      <alignment horizontal="left"/>
      <protection/>
    </xf>
    <xf numFmtId="3" fontId="6" fillId="0" borderId="2" xfId="20" applyNumberFormat="1" applyFont="1" applyBorder="1">
      <alignment/>
      <protection/>
    </xf>
    <xf numFmtId="3" fontId="6" fillId="0" borderId="2" xfId="20" applyNumberFormat="1" applyFont="1" applyFill="1" applyBorder="1">
      <alignment/>
      <protection/>
    </xf>
    <xf numFmtId="0" fontId="2" fillId="0" borderId="6" xfId="21" applyFont="1" applyFill="1" applyBorder="1" applyProtection="1">
      <alignment/>
      <protection locked="0"/>
    </xf>
    <xf numFmtId="0" fontId="2" fillId="0" borderId="1" xfId="21" applyFont="1" applyFill="1" applyBorder="1" applyAlignment="1">
      <alignment horizontal="left"/>
      <protection/>
    </xf>
    <xf numFmtId="3" fontId="2" fillId="0" borderId="1" xfId="21" applyNumberFormat="1" applyFont="1" applyFill="1" applyBorder="1" applyAlignment="1" applyProtection="1">
      <alignment horizontal="center"/>
      <protection locked="0"/>
    </xf>
    <xf numFmtId="3" fontId="7" fillId="0" borderId="7" xfId="20" applyNumberFormat="1" applyFont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7" xfId="20" applyNumberFormat="1" applyFont="1" applyBorder="1">
      <alignment/>
      <protection/>
    </xf>
    <xf numFmtId="3" fontId="7" fillId="0" borderId="1" xfId="20" applyNumberFormat="1" applyFont="1" applyFill="1" applyBorder="1">
      <alignment/>
      <protection/>
    </xf>
    <xf numFmtId="3" fontId="2" fillId="0" borderId="1" xfId="21" applyNumberFormat="1" applyFont="1" applyFill="1" applyBorder="1" applyAlignment="1" applyProtection="1">
      <alignment/>
      <protection locked="0"/>
    </xf>
    <xf numFmtId="3" fontId="9" fillId="0" borderId="2" xfId="20" applyNumberFormat="1" applyFont="1" applyBorder="1">
      <alignment/>
      <protection/>
    </xf>
    <xf numFmtId="3" fontId="2" fillId="0" borderId="4" xfId="21" applyNumberFormat="1" applyFont="1" applyBorder="1" applyAlignment="1">
      <alignment/>
      <protection/>
    </xf>
    <xf numFmtId="0" fontId="2" fillId="0" borderId="1" xfId="21" applyFont="1" applyBorder="1" applyAlignment="1">
      <alignment/>
      <protection/>
    </xf>
    <xf numFmtId="3" fontId="6" fillId="0" borderId="1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6" fillId="0" borderId="1" xfId="20" applyNumberFormat="1" applyFont="1" applyFill="1" applyBorder="1" applyAlignment="1">
      <alignment vertical="center"/>
      <protection/>
    </xf>
    <xf numFmtId="3" fontId="2" fillId="0" borderId="1" xfId="21" applyNumberFormat="1" applyFont="1" applyFill="1" applyBorder="1" applyAlignment="1">
      <alignment/>
      <protection/>
    </xf>
    <xf numFmtId="0" fontId="11" fillId="0" borderId="7" xfId="20" applyFont="1" applyFill="1" applyBorder="1" applyAlignment="1">
      <alignment horizontal="left" vertical="top"/>
      <protection/>
    </xf>
    <xf numFmtId="3" fontId="1" fillId="0" borderId="1" xfId="21" applyNumberFormat="1" applyFont="1" applyFill="1" applyBorder="1" applyAlignment="1">
      <alignment/>
      <protection/>
    </xf>
    <xf numFmtId="0" fontId="2" fillId="0" borderId="1" xfId="21" applyFont="1" applyFill="1" applyBorder="1" applyAlignment="1">
      <alignment horizontal="left" vertical="top"/>
      <protection/>
    </xf>
    <xf numFmtId="3" fontId="2" fillId="0" borderId="1" xfId="20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1" fillId="0" borderId="0" xfId="21" applyFill="1">
      <alignment/>
      <protection/>
    </xf>
    <xf numFmtId="0" fontId="2" fillId="0" borderId="1" xfId="20" applyFont="1" applyFill="1" applyBorder="1" applyAlignment="1">
      <alignment horizontal="left" vertical="top"/>
      <protection/>
    </xf>
    <xf numFmtId="3" fontId="7" fillId="0" borderId="1" xfId="20" applyNumberFormat="1" applyFont="1" applyFill="1" applyBorder="1" applyAlignment="1">
      <alignment vertical="center"/>
      <protection/>
    </xf>
    <xf numFmtId="3" fontId="2" fillId="0" borderId="3" xfId="20" applyNumberFormat="1" applyFont="1" applyBorder="1">
      <alignment/>
      <protection/>
    </xf>
    <xf numFmtId="3" fontId="12" fillId="0" borderId="7" xfId="20" applyNumberFormat="1" applyFont="1" applyBorder="1" applyAlignment="1">
      <alignment vertical="center"/>
      <protection/>
    </xf>
    <xf numFmtId="0" fontId="13" fillId="0" borderId="0" xfId="21" applyFont="1" applyFill="1">
      <alignment/>
      <protection/>
    </xf>
    <xf numFmtId="3" fontId="1" fillId="0" borderId="7" xfId="20" applyNumberFormat="1" applyFont="1" applyBorder="1" applyAlignment="1">
      <alignment vertical="center"/>
      <protection/>
    </xf>
    <xf numFmtId="3" fontId="1" fillId="0" borderId="3" xfId="20" applyNumberFormat="1" applyFont="1" applyBorder="1">
      <alignment/>
      <protection/>
    </xf>
    <xf numFmtId="3" fontId="2" fillId="2" borderId="1" xfId="20" applyNumberFormat="1" applyFont="1" applyFill="1" applyBorder="1" applyAlignment="1">
      <alignment vertical="center"/>
      <protection/>
    </xf>
    <xf numFmtId="3" fontId="6" fillId="0" borderId="1" xfId="20" applyNumberFormat="1" applyFont="1" applyBorder="1" applyAlignment="1">
      <alignment vertical="center"/>
      <protection/>
    </xf>
    <xf numFmtId="3" fontId="6" fillId="0" borderId="3" xfId="20" applyNumberFormat="1" applyFont="1" applyBorder="1">
      <alignment/>
      <protection/>
    </xf>
    <xf numFmtId="3" fontId="7" fillId="0" borderId="1" xfId="20" applyNumberFormat="1" applyFont="1" applyBorder="1" applyAlignment="1">
      <alignment vertical="center"/>
      <protection/>
    </xf>
    <xf numFmtId="3" fontId="2" fillId="0" borderId="1" xfId="20" applyNumberFormat="1" applyFont="1" applyBorder="1" applyAlignment="1">
      <alignment vertical="center"/>
      <protection/>
    </xf>
    <xf numFmtId="0" fontId="13" fillId="0" borderId="1" xfId="22" applyFont="1" applyBorder="1" applyAlignment="1">
      <alignment/>
      <protection/>
    </xf>
    <xf numFmtId="0" fontId="1" fillId="0" borderId="1" xfId="22" applyFont="1" applyBorder="1" applyAlignment="1">
      <alignment/>
      <protection/>
    </xf>
    <xf numFmtId="3" fontId="2" fillId="2" borderId="1" xfId="20" applyNumberFormat="1" applyFont="1" applyFill="1" applyBorder="1">
      <alignment/>
      <protection/>
    </xf>
    <xf numFmtId="3" fontId="9" fillId="0" borderId="3" xfId="20" applyNumberFormat="1" applyFont="1" applyBorder="1">
      <alignment/>
      <protection/>
    </xf>
    <xf numFmtId="3" fontId="9" fillId="0" borderId="1" xfId="20" applyNumberFormat="1" applyFont="1" applyBorder="1">
      <alignment/>
      <protection/>
    </xf>
    <xf numFmtId="3" fontId="14" fillId="0" borderId="1" xfId="20" applyNumberFormat="1" applyFont="1" applyBorder="1" applyAlignment="1">
      <alignment vertical="center"/>
      <protection/>
    </xf>
    <xf numFmtId="3" fontId="7" fillId="0" borderId="1" xfId="20" applyNumberFormat="1" applyFont="1" applyBorder="1" applyAlignment="1">
      <alignment vertical="center"/>
      <protection/>
    </xf>
    <xf numFmtId="3" fontId="8" fillId="0" borderId="1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0" fontId="1" fillId="0" borderId="6" xfId="22" applyFont="1" applyBorder="1" applyAlignment="1">
      <alignment/>
      <protection/>
    </xf>
    <xf numFmtId="3" fontId="15" fillId="0" borderId="1" xfId="20" applyNumberFormat="1" applyFont="1" applyBorder="1" applyAlignment="1">
      <alignment vertical="center"/>
      <protection/>
    </xf>
    <xf numFmtId="3" fontId="12" fillId="0" borderId="1" xfId="20" applyNumberFormat="1" applyFont="1" applyBorder="1">
      <alignment/>
      <protection/>
    </xf>
    <xf numFmtId="3" fontId="1" fillId="0" borderId="1" xfId="20" applyNumberFormat="1" applyFont="1" applyBorder="1" applyAlignment="1">
      <alignment vertical="center"/>
      <protection/>
    </xf>
    <xf numFmtId="3" fontId="1" fillId="0" borderId="1" xfId="20" applyNumberFormat="1" applyFont="1" applyBorder="1">
      <alignment/>
      <protection/>
    </xf>
    <xf numFmtId="3" fontId="1" fillId="0" borderId="1" xfId="20" applyNumberFormat="1" applyFont="1" applyFill="1" applyBorder="1">
      <alignment/>
      <protection/>
    </xf>
    <xf numFmtId="3" fontId="1" fillId="0" borderId="0" xfId="21" applyNumberFormat="1" applyFill="1">
      <alignment/>
      <protection/>
    </xf>
    <xf numFmtId="0" fontId="2" fillId="0" borderId="2" xfId="21" applyFont="1" applyBorder="1" applyAlignment="1">
      <alignment horizontal="left"/>
      <protection/>
    </xf>
    <xf numFmtId="3" fontId="3" fillId="0" borderId="0" xfId="20" applyNumberFormat="1" applyFont="1" applyAlignment="1">
      <alignment horizontal="center"/>
      <protection/>
    </xf>
    <xf numFmtId="0" fontId="1" fillId="0" borderId="0" xfId="21" applyAlignment="1">
      <alignment/>
      <protection/>
    </xf>
    <xf numFmtId="3" fontId="4" fillId="0" borderId="0" xfId="20" applyNumberFormat="1" applyFont="1" applyAlignment="1">
      <alignment horizontal="center"/>
      <protection/>
    </xf>
    <xf numFmtId="0" fontId="5" fillId="0" borderId="0" xfId="21" applyFont="1" applyAlignme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2006évimozgástáblák" xfId="20"/>
    <cellStyle name="Normál 2" xfId="21"/>
    <cellStyle name="Normál_2012éviköltségvetésjan19est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5"/>
  <sheetViews>
    <sheetView tabSelected="1" workbookViewId="0" topLeftCell="A287">
      <selection activeCell="A296" sqref="A296:D297"/>
    </sheetView>
  </sheetViews>
  <sheetFormatPr defaultColWidth="9.140625" defaultRowHeight="15"/>
  <cols>
    <col min="1" max="1" width="5.8515625" style="1" customWidth="1"/>
    <col min="2" max="2" width="65.8515625" style="1" customWidth="1"/>
    <col min="3" max="4" width="11.7109375" style="1" customWidth="1"/>
    <col min="5" max="5" width="10.57421875" style="1" customWidth="1"/>
    <col min="6" max="12" width="8.7109375" style="1" customWidth="1"/>
    <col min="13" max="13" width="9.8515625" style="1" bestFit="1" customWidth="1"/>
    <col min="14" max="256" width="8.7109375" style="1" customWidth="1"/>
    <col min="257" max="257" width="5.8515625" style="1" customWidth="1"/>
    <col min="258" max="258" width="65.8515625" style="1" customWidth="1"/>
    <col min="259" max="260" width="11.7109375" style="1" customWidth="1"/>
    <col min="261" max="261" width="10.57421875" style="1" customWidth="1"/>
    <col min="262" max="268" width="8.7109375" style="1" customWidth="1"/>
    <col min="269" max="269" width="9.8515625" style="1" bestFit="1" customWidth="1"/>
    <col min="270" max="512" width="8.7109375" style="1" customWidth="1"/>
    <col min="513" max="513" width="5.8515625" style="1" customWidth="1"/>
    <col min="514" max="514" width="65.8515625" style="1" customWidth="1"/>
    <col min="515" max="516" width="11.7109375" style="1" customWidth="1"/>
    <col min="517" max="517" width="10.57421875" style="1" customWidth="1"/>
    <col min="518" max="524" width="8.7109375" style="1" customWidth="1"/>
    <col min="525" max="525" width="9.8515625" style="1" bestFit="1" customWidth="1"/>
    <col min="526" max="768" width="8.7109375" style="1" customWidth="1"/>
    <col min="769" max="769" width="5.8515625" style="1" customWidth="1"/>
    <col min="770" max="770" width="65.8515625" style="1" customWidth="1"/>
    <col min="771" max="772" width="11.7109375" style="1" customWidth="1"/>
    <col min="773" max="773" width="10.57421875" style="1" customWidth="1"/>
    <col min="774" max="780" width="8.7109375" style="1" customWidth="1"/>
    <col min="781" max="781" width="9.8515625" style="1" bestFit="1" customWidth="1"/>
    <col min="782" max="1024" width="8.7109375" style="1" customWidth="1"/>
    <col min="1025" max="1025" width="5.8515625" style="1" customWidth="1"/>
    <col min="1026" max="1026" width="65.8515625" style="1" customWidth="1"/>
    <col min="1027" max="1028" width="11.7109375" style="1" customWidth="1"/>
    <col min="1029" max="1029" width="10.57421875" style="1" customWidth="1"/>
    <col min="1030" max="1036" width="8.7109375" style="1" customWidth="1"/>
    <col min="1037" max="1037" width="9.8515625" style="1" bestFit="1" customWidth="1"/>
    <col min="1038" max="1280" width="8.7109375" style="1" customWidth="1"/>
    <col min="1281" max="1281" width="5.8515625" style="1" customWidth="1"/>
    <col min="1282" max="1282" width="65.8515625" style="1" customWidth="1"/>
    <col min="1283" max="1284" width="11.7109375" style="1" customWidth="1"/>
    <col min="1285" max="1285" width="10.57421875" style="1" customWidth="1"/>
    <col min="1286" max="1292" width="8.7109375" style="1" customWidth="1"/>
    <col min="1293" max="1293" width="9.8515625" style="1" bestFit="1" customWidth="1"/>
    <col min="1294" max="1536" width="8.7109375" style="1" customWidth="1"/>
    <col min="1537" max="1537" width="5.8515625" style="1" customWidth="1"/>
    <col min="1538" max="1538" width="65.8515625" style="1" customWidth="1"/>
    <col min="1539" max="1540" width="11.7109375" style="1" customWidth="1"/>
    <col min="1541" max="1541" width="10.57421875" style="1" customWidth="1"/>
    <col min="1542" max="1548" width="8.7109375" style="1" customWidth="1"/>
    <col min="1549" max="1549" width="9.8515625" style="1" bestFit="1" customWidth="1"/>
    <col min="1550" max="1792" width="8.7109375" style="1" customWidth="1"/>
    <col min="1793" max="1793" width="5.8515625" style="1" customWidth="1"/>
    <col min="1794" max="1794" width="65.8515625" style="1" customWidth="1"/>
    <col min="1795" max="1796" width="11.7109375" style="1" customWidth="1"/>
    <col min="1797" max="1797" width="10.57421875" style="1" customWidth="1"/>
    <col min="1798" max="1804" width="8.7109375" style="1" customWidth="1"/>
    <col min="1805" max="1805" width="9.8515625" style="1" bestFit="1" customWidth="1"/>
    <col min="1806" max="2048" width="8.7109375" style="1" customWidth="1"/>
    <col min="2049" max="2049" width="5.8515625" style="1" customWidth="1"/>
    <col min="2050" max="2050" width="65.8515625" style="1" customWidth="1"/>
    <col min="2051" max="2052" width="11.7109375" style="1" customWidth="1"/>
    <col min="2053" max="2053" width="10.57421875" style="1" customWidth="1"/>
    <col min="2054" max="2060" width="8.7109375" style="1" customWidth="1"/>
    <col min="2061" max="2061" width="9.8515625" style="1" bestFit="1" customWidth="1"/>
    <col min="2062" max="2304" width="8.7109375" style="1" customWidth="1"/>
    <col min="2305" max="2305" width="5.8515625" style="1" customWidth="1"/>
    <col min="2306" max="2306" width="65.8515625" style="1" customWidth="1"/>
    <col min="2307" max="2308" width="11.7109375" style="1" customWidth="1"/>
    <col min="2309" max="2309" width="10.57421875" style="1" customWidth="1"/>
    <col min="2310" max="2316" width="8.7109375" style="1" customWidth="1"/>
    <col min="2317" max="2317" width="9.8515625" style="1" bestFit="1" customWidth="1"/>
    <col min="2318" max="2560" width="8.7109375" style="1" customWidth="1"/>
    <col min="2561" max="2561" width="5.8515625" style="1" customWidth="1"/>
    <col min="2562" max="2562" width="65.8515625" style="1" customWidth="1"/>
    <col min="2563" max="2564" width="11.7109375" style="1" customWidth="1"/>
    <col min="2565" max="2565" width="10.57421875" style="1" customWidth="1"/>
    <col min="2566" max="2572" width="8.7109375" style="1" customWidth="1"/>
    <col min="2573" max="2573" width="9.8515625" style="1" bestFit="1" customWidth="1"/>
    <col min="2574" max="2816" width="8.7109375" style="1" customWidth="1"/>
    <col min="2817" max="2817" width="5.8515625" style="1" customWidth="1"/>
    <col min="2818" max="2818" width="65.8515625" style="1" customWidth="1"/>
    <col min="2819" max="2820" width="11.7109375" style="1" customWidth="1"/>
    <col min="2821" max="2821" width="10.57421875" style="1" customWidth="1"/>
    <col min="2822" max="2828" width="8.7109375" style="1" customWidth="1"/>
    <col min="2829" max="2829" width="9.8515625" style="1" bestFit="1" customWidth="1"/>
    <col min="2830" max="3072" width="8.7109375" style="1" customWidth="1"/>
    <col min="3073" max="3073" width="5.8515625" style="1" customWidth="1"/>
    <col min="3074" max="3074" width="65.8515625" style="1" customWidth="1"/>
    <col min="3075" max="3076" width="11.7109375" style="1" customWidth="1"/>
    <col min="3077" max="3077" width="10.57421875" style="1" customWidth="1"/>
    <col min="3078" max="3084" width="8.7109375" style="1" customWidth="1"/>
    <col min="3085" max="3085" width="9.8515625" style="1" bestFit="1" customWidth="1"/>
    <col min="3086" max="3328" width="8.7109375" style="1" customWidth="1"/>
    <col min="3329" max="3329" width="5.8515625" style="1" customWidth="1"/>
    <col min="3330" max="3330" width="65.8515625" style="1" customWidth="1"/>
    <col min="3331" max="3332" width="11.7109375" style="1" customWidth="1"/>
    <col min="3333" max="3333" width="10.57421875" style="1" customWidth="1"/>
    <col min="3334" max="3340" width="8.7109375" style="1" customWidth="1"/>
    <col min="3341" max="3341" width="9.8515625" style="1" bestFit="1" customWidth="1"/>
    <col min="3342" max="3584" width="8.7109375" style="1" customWidth="1"/>
    <col min="3585" max="3585" width="5.8515625" style="1" customWidth="1"/>
    <col min="3586" max="3586" width="65.8515625" style="1" customWidth="1"/>
    <col min="3587" max="3588" width="11.7109375" style="1" customWidth="1"/>
    <col min="3589" max="3589" width="10.57421875" style="1" customWidth="1"/>
    <col min="3590" max="3596" width="8.7109375" style="1" customWidth="1"/>
    <col min="3597" max="3597" width="9.8515625" style="1" bestFit="1" customWidth="1"/>
    <col min="3598" max="3840" width="8.7109375" style="1" customWidth="1"/>
    <col min="3841" max="3841" width="5.8515625" style="1" customWidth="1"/>
    <col min="3842" max="3842" width="65.8515625" style="1" customWidth="1"/>
    <col min="3843" max="3844" width="11.7109375" style="1" customWidth="1"/>
    <col min="3845" max="3845" width="10.57421875" style="1" customWidth="1"/>
    <col min="3846" max="3852" width="8.7109375" style="1" customWidth="1"/>
    <col min="3853" max="3853" width="9.8515625" style="1" bestFit="1" customWidth="1"/>
    <col min="3854" max="4096" width="8.7109375" style="1" customWidth="1"/>
    <col min="4097" max="4097" width="5.8515625" style="1" customWidth="1"/>
    <col min="4098" max="4098" width="65.8515625" style="1" customWidth="1"/>
    <col min="4099" max="4100" width="11.7109375" style="1" customWidth="1"/>
    <col min="4101" max="4101" width="10.57421875" style="1" customWidth="1"/>
    <col min="4102" max="4108" width="8.7109375" style="1" customWidth="1"/>
    <col min="4109" max="4109" width="9.8515625" style="1" bestFit="1" customWidth="1"/>
    <col min="4110" max="4352" width="8.7109375" style="1" customWidth="1"/>
    <col min="4353" max="4353" width="5.8515625" style="1" customWidth="1"/>
    <col min="4354" max="4354" width="65.8515625" style="1" customWidth="1"/>
    <col min="4355" max="4356" width="11.7109375" style="1" customWidth="1"/>
    <col min="4357" max="4357" width="10.57421875" style="1" customWidth="1"/>
    <col min="4358" max="4364" width="8.7109375" style="1" customWidth="1"/>
    <col min="4365" max="4365" width="9.8515625" style="1" bestFit="1" customWidth="1"/>
    <col min="4366" max="4608" width="8.7109375" style="1" customWidth="1"/>
    <col min="4609" max="4609" width="5.8515625" style="1" customWidth="1"/>
    <col min="4610" max="4610" width="65.8515625" style="1" customWidth="1"/>
    <col min="4611" max="4612" width="11.7109375" style="1" customWidth="1"/>
    <col min="4613" max="4613" width="10.57421875" style="1" customWidth="1"/>
    <col min="4614" max="4620" width="8.7109375" style="1" customWidth="1"/>
    <col min="4621" max="4621" width="9.8515625" style="1" bestFit="1" customWidth="1"/>
    <col min="4622" max="4864" width="8.7109375" style="1" customWidth="1"/>
    <col min="4865" max="4865" width="5.8515625" style="1" customWidth="1"/>
    <col min="4866" max="4866" width="65.8515625" style="1" customWidth="1"/>
    <col min="4867" max="4868" width="11.7109375" style="1" customWidth="1"/>
    <col min="4869" max="4869" width="10.57421875" style="1" customWidth="1"/>
    <col min="4870" max="4876" width="8.7109375" style="1" customWidth="1"/>
    <col min="4877" max="4877" width="9.8515625" style="1" bestFit="1" customWidth="1"/>
    <col min="4878" max="5120" width="8.7109375" style="1" customWidth="1"/>
    <col min="5121" max="5121" width="5.8515625" style="1" customWidth="1"/>
    <col min="5122" max="5122" width="65.8515625" style="1" customWidth="1"/>
    <col min="5123" max="5124" width="11.7109375" style="1" customWidth="1"/>
    <col min="5125" max="5125" width="10.57421875" style="1" customWidth="1"/>
    <col min="5126" max="5132" width="8.7109375" style="1" customWidth="1"/>
    <col min="5133" max="5133" width="9.8515625" style="1" bestFit="1" customWidth="1"/>
    <col min="5134" max="5376" width="8.7109375" style="1" customWidth="1"/>
    <col min="5377" max="5377" width="5.8515625" style="1" customWidth="1"/>
    <col min="5378" max="5378" width="65.8515625" style="1" customWidth="1"/>
    <col min="5379" max="5380" width="11.7109375" style="1" customWidth="1"/>
    <col min="5381" max="5381" width="10.57421875" style="1" customWidth="1"/>
    <col min="5382" max="5388" width="8.7109375" style="1" customWidth="1"/>
    <col min="5389" max="5389" width="9.8515625" style="1" bestFit="1" customWidth="1"/>
    <col min="5390" max="5632" width="8.7109375" style="1" customWidth="1"/>
    <col min="5633" max="5633" width="5.8515625" style="1" customWidth="1"/>
    <col min="5634" max="5634" width="65.8515625" style="1" customWidth="1"/>
    <col min="5635" max="5636" width="11.7109375" style="1" customWidth="1"/>
    <col min="5637" max="5637" width="10.57421875" style="1" customWidth="1"/>
    <col min="5638" max="5644" width="8.7109375" style="1" customWidth="1"/>
    <col min="5645" max="5645" width="9.8515625" style="1" bestFit="1" customWidth="1"/>
    <col min="5646" max="5888" width="8.7109375" style="1" customWidth="1"/>
    <col min="5889" max="5889" width="5.8515625" style="1" customWidth="1"/>
    <col min="5890" max="5890" width="65.8515625" style="1" customWidth="1"/>
    <col min="5891" max="5892" width="11.7109375" style="1" customWidth="1"/>
    <col min="5893" max="5893" width="10.57421875" style="1" customWidth="1"/>
    <col min="5894" max="5900" width="8.7109375" style="1" customWidth="1"/>
    <col min="5901" max="5901" width="9.8515625" style="1" bestFit="1" customWidth="1"/>
    <col min="5902" max="6144" width="8.7109375" style="1" customWidth="1"/>
    <col min="6145" max="6145" width="5.8515625" style="1" customWidth="1"/>
    <col min="6146" max="6146" width="65.8515625" style="1" customWidth="1"/>
    <col min="6147" max="6148" width="11.7109375" style="1" customWidth="1"/>
    <col min="6149" max="6149" width="10.57421875" style="1" customWidth="1"/>
    <col min="6150" max="6156" width="8.7109375" style="1" customWidth="1"/>
    <col min="6157" max="6157" width="9.8515625" style="1" bestFit="1" customWidth="1"/>
    <col min="6158" max="6400" width="8.7109375" style="1" customWidth="1"/>
    <col min="6401" max="6401" width="5.8515625" style="1" customWidth="1"/>
    <col min="6402" max="6402" width="65.8515625" style="1" customWidth="1"/>
    <col min="6403" max="6404" width="11.7109375" style="1" customWidth="1"/>
    <col min="6405" max="6405" width="10.57421875" style="1" customWidth="1"/>
    <col min="6406" max="6412" width="8.7109375" style="1" customWidth="1"/>
    <col min="6413" max="6413" width="9.8515625" style="1" bestFit="1" customWidth="1"/>
    <col min="6414" max="6656" width="8.7109375" style="1" customWidth="1"/>
    <col min="6657" max="6657" width="5.8515625" style="1" customWidth="1"/>
    <col min="6658" max="6658" width="65.8515625" style="1" customWidth="1"/>
    <col min="6659" max="6660" width="11.7109375" style="1" customWidth="1"/>
    <col min="6661" max="6661" width="10.57421875" style="1" customWidth="1"/>
    <col min="6662" max="6668" width="8.7109375" style="1" customWidth="1"/>
    <col min="6669" max="6669" width="9.8515625" style="1" bestFit="1" customWidth="1"/>
    <col min="6670" max="6912" width="8.7109375" style="1" customWidth="1"/>
    <col min="6913" max="6913" width="5.8515625" style="1" customWidth="1"/>
    <col min="6914" max="6914" width="65.8515625" style="1" customWidth="1"/>
    <col min="6915" max="6916" width="11.7109375" style="1" customWidth="1"/>
    <col min="6917" max="6917" width="10.57421875" style="1" customWidth="1"/>
    <col min="6918" max="6924" width="8.7109375" style="1" customWidth="1"/>
    <col min="6925" max="6925" width="9.8515625" style="1" bestFit="1" customWidth="1"/>
    <col min="6926" max="7168" width="8.7109375" style="1" customWidth="1"/>
    <col min="7169" max="7169" width="5.8515625" style="1" customWidth="1"/>
    <col min="7170" max="7170" width="65.8515625" style="1" customWidth="1"/>
    <col min="7171" max="7172" width="11.7109375" style="1" customWidth="1"/>
    <col min="7173" max="7173" width="10.57421875" style="1" customWidth="1"/>
    <col min="7174" max="7180" width="8.7109375" style="1" customWidth="1"/>
    <col min="7181" max="7181" width="9.8515625" style="1" bestFit="1" customWidth="1"/>
    <col min="7182" max="7424" width="8.7109375" style="1" customWidth="1"/>
    <col min="7425" max="7425" width="5.8515625" style="1" customWidth="1"/>
    <col min="7426" max="7426" width="65.8515625" style="1" customWidth="1"/>
    <col min="7427" max="7428" width="11.7109375" style="1" customWidth="1"/>
    <col min="7429" max="7429" width="10.57421875" style="1" customWidth="1"/>
    <col min="7430" max="7436" width="8.7109375" style="1" customWidth="1"/>
    <col min="7437" max="7437" width="9.8515625" style="1" bestFit="1" customWidth="1"/>
    <col min="7438" max="7680" width="8.7109375" style="1" customWidth="1"/>
    <col min="7681" max="7681" width="5.8515625" style="1" customWidth="1"/>
    <col min="7682" max="7682" width="65.8515625" style="1" customWidth="1"/>
    <col min="7683" max="7684" width="11.7109375" style="1" customWidth="1"/>
    <col min="7685" max="7685" width="10.57421875" style="1" customWidth="1"/>
    <col min="7686" max="7692" width="8.7109375" style="1" customWidth="1"/>
    <col min="7693" max="7693" width="9.8515625" style="1" bestFit="1" customWidth="1"/>
    <col min="7694" max="7936" width="8.7109375" style="1" customWidth="1"/>
    <col min="7937" max="7937" width="5.8515625" style="1" customWidth="1"/>
    <col min="7938" max="7938" width="65.8515625" style="1" customWidth="1"/>
    <col min="7939" max="7940" width="11.7109375" style="1" customWidth="1"/>
    <col min="7941" max="7941" width="10.57421875" style="1" customWidth="1"/>
    <col min="7942" max="7948" width="8.7109375" style="1" customWidth="1"/>
    <col min="7949" max="7949" width="9.8515625" style="1" bestFit="1" customWidth="1"/>
    <col min="7950" max="8192" width="8.7109375" style="1" customWidth="1"/>
    <col min="8193" max="8193" width="5.8515625" style="1" customWidth="1"/>
    <col min="8194" max="8194" width="65.8515625" style="1" customWidth="1"/>
    <col min="8195" max="8196" width="11.7109375" style="1" customWidth="1"/>
    <col min="8197" max="8197" width="10.57421875" style="1" customWidth="1"/>
    <col min="8198" max="8204" width="8.7109375" style="1" customWidth="1"/>
    <col min="8205" max="8205" width="9.8515625" style="1" bestFit="1" customWidth="1"/>
    <col min="8206" max="8448" width="8.7109375" style="1" customWidth="1"/>
    <col min="8449" max="8449" width="5.8515625" style="1" customWidth="1"/>
    <col min="8450" max="8450" width="65.8515625" style="1" customWidth="1"/>
    <col min="8451" max="8452" width="11.7109375" style="1" customWidth="1"/>
    <col min="8453" max="8453" width="10.57421875" style="1" customWidth="1"/>
    <col min="8454" max="8460" width="8.7109375" style="1" customWidth="1"/>
    <col min="8461" max="8461" width="9.8515625" style="1" bestFit="1" customWidth="1"/>
    <col min="8462" max="8704" width="8.7109375" style="1" customWidth="1"/>
    <col min="8705" max="8705" width="5.8515625" style="1" customWidth="1"/>
    <col min="8706" max="8706" width="65.8515625" style="1" customWidth="1"/>
    <col min="8707" max="8708" width="11.7109375" style="1" customWidth="1"/>
    <col min="8709" max="8709" width="10.57421875" style="1" customWidth="1"/>
    <col min="8710" max="8716" width="8.7109375" style="1" customWidth="1"/>
    <col min="8717" max="8717" width="9.8515625" style="1" bestFit="1" customWidth="1"/>
    <col min="8718" max="8960" width="8.7109375" style="1" customWidth="1"/>
    <col min="8961" max="8961" width="5.8515625" style="1" customWidth="1"/>
    <col min="8962" max="8962" width="65.8515625" style="1" customWidth="1"/>
    <col min="8963" max="8964" width="11.7109375" style="1" customWidth="1"/>
    <col min="8965" max="8965" width="10.57421875" style="1" customWidth="1"/>
    <col min="8966" max="8972" width="8.7109375" style="1" customWidth="1"/>
    <col min="8973" max="8973" width="9.8515625" style="1" bestFit="1" customWidth="1"/>
    <col min="8974" max="9216" width="8.7109375" style="1" customWidth="1"/>
    <col min="9217" max="9217" width="5.8515625" style="1" customWidth="1"/>
    <col min="9218" max="9218" width="65.8515625" style="1" customWidth="1"/>
    <col min="9219" max="9220" width="11.7109375" style="1" customWidth="1"/>
    <col min="9221" max="9221" width="10.57421875" style="1" customWidth="1"/>
    <col min="9222" max="9228" width="8.7109375" style="1" customWidth="1"/>
    <col min="9229" max="9229" width="9.8515625" style="1" bestFit="1" customWidth="1"/>
    <col min="9230" max="9472" width="8.7109375" style="1" customWidth="1"/>
    <col min="9473" max="9473" width="5.8515625" style="1" customWidth="1"/>
    <col min="9474" max="9474" width="65.8515625" style="1" customWidth="1"/>
    <col min="9475" max="9476" width="11.7109375" style="1" customWidth="1"/>
    <col min="9477" max="9477" width="10.57421875" style="1" customWidth="1"/>
    <col min="9478" max="9484" width="8.7109375" style="1" customWidth="1"/>
    <col min="9485" max="9485" width="9.8515625" style="1" bestFit="1" customWidth="1"/>
    <col min="9486" max="9728" width="8.7109375" style="1" customWidth="1"/>
    <col min="9729" max="9729" width="5.8515625" style="1" customWidth="1"/>
    <col min="9730" max="9730" width="65.8515625" style="1" customWidth="1"/>
    <col min="9731" max="9732" width="11.7109375" style="1" customWidth="1"/>
    <col min="9733" max="9733" width="10.57421875" style="1" customWidth="1"/>
    <col min="9734" max="9740" width="8.7109375" style="1" customWidth="1"/>
    <col min="9741" max="9741" width="9.8515625" style="1" bestFit="1" customWidth="1"/>
    <col min="9742" max="9984" width="8.7109375" style="1" customWidth="1"/>
    <col min="9985" max="9985" width="5.8515625" style="1" customWidth="1"/>
    <col min="9986" max="9986" width="65.8515625" style="1" customWidth="1"/>
    <col min="9987" max="9988" width="11.7109375" style="1" customWidth="1"/>
    <col min="9989" max="9989" width="10.57421875" style="1" customWidth="1"/>
    <col min="9990" max="9996" width="8.7109375" style="1" customWidth="1"/>
    <col min="9997" max="9997" width="9.8515625" style="1" bestFit="1" customWidth="1"/>
    <col min="9998" max="10240" width="8.7109375" style="1" customWidth="1"/>
    <col min="10241" max="10241" width="5.8515625" style="1" customWidth="1"/>
    <col min="10242" max="10242" width="65.8515625" style="1" customWidth="1"/>
    <col min="10243" max="10244" width="11.7109375" style="1" customWidth="1"/>
    <col min="10245" max="10245" width="10.57421875" style="1" customWidth="1"/>
    <col min="10246" max="10252" width="8.7109375" style="1" customWidth="1"/>
    <col min="10253" max="10253" width="9.8515625" style="1" bestFit="1" customWidth="1"/>
    <col min="10254" max="10496" width="8.7109375" style="1" customWidth="1"/>
    <col min="10497" max="10497" width="5.8515625" style="1" customWidth="1"/>
    <col min="10498" max="10498" width="65.8515625" style="1" customWidth="1"/>
    <col min="10499" max="10500" width="11.7109375" style="1" customWidth="1"/>
    <col min="10501" max="10501" width="10.57421875" style="1" customWidth="1"/>
    <col min="10502" max="10508" width="8.7109375" style="1" customWidth="1"/>
    <col min="10509" max="10509" width="9.8515625" style="1" bestFit="1" customWidth="1"/>
    <col min="10510" max="10752" width="8.7109375" style="1" customWidth="1"/>
    <col min="10753" max="10753" width="5.8515625" style="1" customWidth="1"/>
    <col min="10754" max="10754" width="65.8515625" style="1" customWidth="1"/>
    <col min="10755" max="10756" width="11.7109375" style="1" customWidth="1"/>
    <col min="10757" max="10757" width="10.57421875" style="1" customWidth="1"/>
    <col min="10758" max="10764" width="8.7109375" style="1" customWidth="1"/>
    <col min="10765" max="10765" width="9.8515625" style="1" bestFit="1" customWidth="1"/>
    <col min="10766" max="11008" width="8.7109375" style="1" customWidth="1"/>
    <col min="11009" max="11009" width="5.8515625" style="1" customWidth="1"/>
    <col min="11010" max="11010" width="65.8515625" style="1" customWidth="1"/>
    <col min="11011" max="11012" width="11.7109375" style="1" customWidth="1"/>
    <col min="11013" max="11013" width="10.57421875" style="1" customWidth="1"/>
    <col min="11014" max="11020" width="8.7109375" style="1" customWidth="1"/>
    <col min="11021" max="11021" width="9.8515625" style="1" bestFit="1" customWidth="1"/>
    <col min="11022" max="11264" width="8.7109375" style="1" customWidth="1"/>
    <col min="11265" max="11265" width="5.8515625" style="1" customWidth="1"/>
    <col min="11266" max="11266" width="65.8515625" style="1" customWidth="1"/>
    <col min="11267" max="11268" width="11.7109375" style="1" customWidth="1"/>
    <col min="11269" max="11269" width="10.57421875" style="1" customWidth="1"/>
    <col min="11270" max="11276" width="8.7109375" style="1" customWidth="1"/>
    <col min="11277" max="11277" width="9.8515625" style="1" bestFit="1" customWidth="1"/>
    <col min="11278" max="11520" width="8.7109375" style="1" customWidth="1"/>
    <col min="11521" max="11521" width="5.8515625" style="1" customWidth="1"/>
    <col min="11522" max="11522" width="65.8515625" style="1" customWidth="1"/>
    <col min="11523" max="11524" width="11.7109375" style="1" customWidth="1"/>
    <col min="11525" max="11525" width="10.57421875" style="1" customWidth="1"/>
    <col min="11526" max="11532" width="8.7109375" style="1" customWidth="1"/>
    <col min="11533" max="11533" width="9.8515625" style="1" bestFit="1" customWidth="1"/>
    <col min="11534" max="11776" width="8.7109375" style="1" customWidth="1"/>
    <col min="11777" max="11777" width="5.8515625" style="1" customWidth="1"/>
    <col min="11778" max="11778" width="65.8515625" style="1" customWidth="1"/>
    <col min="11779" max="11780" width="11.7109375" style="1" customWidth="1"/>
    <col min="11781" max="11781" width="10.57421875" style="1" customWidth="1"/>
    <col min="11782" max="11788" width="8.7109375" style="1" customWidth="1"/>
    <col min="11789" max="11789" width="9.8515625" style="1" bestFit="1" customWidth="1"/>
    <col min="11790" max="12032" width="8.7109375" style="1" customWidth="1"/>
    <col min="12033" max="12033" width="5.8515625" style="1" customWidth="1"/>
    <col min="12034" max="12034" width="65.8515625" style="1" customWidth="1"/>
    <col min="12035" max="12036" width="11.7109375" style="1" customWidth="1"/>
    <col min="12037" max="12037" width="10.57421875" style="1" customWidth="1"/>
    <col min="12038" max="12044" width="8.7109375" style="1" customWidth="1"/>
    <col min="12045" max="12045" width="9.8515625" style="1" bestFit="1" customWidth="1"/>
    <col min="12046" max="12288" width="8.7109375" style="1" customWidth="1"/>
    <col min="12289" max="12289" width="5.8515625" style="1" customWidth="1"/>
    <col min="12290" max="12290" width="65.8515625" style="1" customWidth="1"/>
    <col min="12291" max="12292" width="11.7109375" style="1" customWidth="1"/>
    <col min="12293" max="12293" width="10.57421875" style="1" customWidth="1"/>
    <col min="12294" max="12300" width="8.7109375" style="1" customWidth="1"/>
    <col min="12301" max="12301" width="9.8515625" style="1" bestFit="1" customWidth="1"/>
    <col min="12302" max="12544" width="8.7109375" style="1" customWidth="1"/>
    <col min="12545" max="12545" width="5.8515625" style="1" customWidth="1"/>
    <col min="12546" max="12546" width="65.8515625" style="1" customWidth="1"/>
    <col min="12547" max="12548" width="11.7109375" style="1" customWidth="1"/>
    <col min="12549" max="12549" width="10.57421875" style="1" customWidth="1"/>
    <col min="12550" max="12556" width="8.7109375" style="1" customWidth="1"/>
    <col min="12557" max="12557" width="9.8515625" style="1" bestFit="1" customWidth="1"/>
    <col min="12558" max="12800" width="8.7109375" style="1" customWidth="1"/>
    <col min="12801" max="12801" width="5.8515625" style="1" customWidth="1"/>
    <col min="12802" max="12802" width="65.8515625" style="1" customWidth="1"/>
    <col min="12803" max="12804" width="11.7109375" style="1" customWidth="1"/>
    <col min="12805" max="12805" width="10.57421875" style="1" customWidth="1"/>
    <col min="12806" max="12812" width="8.7109375" style="1" customWidth="1"/>
    <col min="12813" max="12813" width="9.8515625" style="1" bestFit="1" customWidth="1"/>
    <col min="12814" max="13056" width="8.7109375" style="1" customWidth="1"/>
    <col min="13057" max="13057" width="5.8515625" style="1" customWidth="1"/>
    <col min="13058" max="13058" width="65.8515625" style="1" customWidth="1"/>
    <col min="13059" max="13060" width="11.7109375" style="1" customWidth="1"/>
    <col min="13061" max="13061" width="10.57421875" style="1" customWidth="1"/>
    <col min="13062" max="13068" width="8.7109375" style="1" customWidth="1"/>
    <col min="13069" max="13069" width="9.8515625" style="1" bestFit="1" customWidth="1"/>
    <col min="13070" max="13312" width="8.7109375" style="1" customWidth="1"/>
    <col min="13313" max="13313" width="5.8515625" style="1" customWidth="1"/>
    <col min="13314" max="13314" width="65.8515625" style="1" customWidth="1"/>
    <col min="13315" max="13316" width="11.7109375" style="1" customWidth="1"/>
    <col min="13317" max="13317" width="10.57421875" style="1" customWidth="1"/>
    <col min="13318" max="13324" width="8.7109375" style="1" customWidth="1"/>
    <col min="13325" max="13325" width="9.8515625" style="1" bestFit="1" customWidth="1"/>
    <col min="13326" max="13568" width="8.7109375" style="1" customWidth="1"/>
    <col min="13569" max="13569" width="5.8515625" style="1" customWidth="1"/>
    <col min="13570" max="13570" width="65.8515625" style="1" customWidth="1"/>
    <col min="13571" max="13572" width="11.7109375" style="1" customWidth="1"/>
    <col min="13573" max="13573" width="10.57421875" style="1" customWidth="1"/>
    <col min="13574" max="13580" width="8.7109375" style="1" customWidth="1"/>
    <col min="13581" max="13581" width="9.8515625" style="1" bestFit="1" customWidth="1"/>
    <col min="13582" max="13824" width="8.7109375" style="1" customWidth="1"/>
    <col min="13825" max="13825" width="5.8515625" style="1" customWidth="1"/>
    <col min="13826" max="13826" width="65.8515625" style="1" customWidth="1"/>
    <col min="13827" max="13828" width="11.7109375" style="1" customWidth="1"/>
    <col min="13829" max="13829" width="10.57421875" style="1" customWidth="1"/>
    <col min="13830" max="13836" width="8.7109375" style="1" customWidth="1"/>
    <col min="13837" max="13837" width="9.8515625" style="1" bestFit="1" customWidth="1"/>
    <col min="13838" max="14080" width="8.7109375" style="1" customWidth="1"/>
    <col min="14081" max="14081" width="5.8515625" style="1" customWidth="1"/>
    <col min="14082" max="14082" width="65.8515625" style="1" customWidth="1"/>
    <col min="14083" max="14084" width="11.7109375" style="1" customWidth="1"/>
    <col min="14085" max="14085" width="10.57421875" style="1" customWidth="1"/>
    <col min="14086" max="14092" width="8.7109375" style="1" customWidth="1"/>
    <col min="14093" max="14093" width="9.8515625" style="1" bestFit="1" customWidth="1"/>
    <col min="14094" max="14336" width="8.7109375" style="1" customWidth="1"/>
    <col min="14337" max="14337" width="5.8515625" style="1" customWidth="1"/>
    <col min="14338" max="14338" width="65.8515625" style="1" customWidth="1"/>
    <col min="14339" max="14340" width="11.7109375" style="1" customWidth="1"/>
    <col min="14341" max="14341" width="10.57421875" style="1" customWidth="1"/>
    <col min="14342" max="14348" width="8.7109375" style="1" customWidth="1"/>
    <col min="14349" max="14349" width="9.8515625" style="1" bestFit="1" customWidth="1"/>
    <col min="14350" max="14592" width="8.7109375" style="1" customWidth="1"/>
    <col min="14593" max="14593" width="5.8515625" style="1" customWidth="1"/>
    <col min="14594" max="14594" width="65.8515625" style="1" customWidth="1"/>
    <col min="14595" max="14596" width="11.7109375" style="1" customWidth="1"/>
    <col min="14597" max="14597" width="10.57421875" style="1" customWidth="1"/>
    <col min="14598" max="14604" width="8.7109375" style="1" customWidth="1"/>
    <col min="14605" max="14605" width="9.8515625" style="1" bestFit="1" customWidth="1"/>
    <col min="14606" max="14848" width="8.7109375" style="1" customWidth="1"/>
    <col min="14849" max="14849" width="5.8515625" style="1" customWidth="1"/>
    <col min="14850" max="14850" width="65.8515625" style="1" customWidth="1"/>
    <col min="14851" max="14852" width="11.7109375" style="1" customWidth="1"/>
    <col min="14853" max="14853" width="10.57421875" style="1" customWidth="1"/>
    <col min="14854" max="14860" width="8.7109375" style="1" customWidth="1"/>
    <col min="14861" max="14861" width="9.8515625" style="1" bestFit="1" customWidth="1"/>
    <col min="14862" max="15104" width="8.7109375" style="1" customWidth="1"/>
    <col min="15105" max="15105" width="5.8515625" style="1" customWidth="1"/>
    <col min="15106" max="15106" width="65.8515625" style="1" customWidth="1"/>
    <col min="15107" max="15108" width="11.7109375" style="1" customWidth="1"/>
    <col min="15109" max="15109" width="10.57421875" style="1" customWidth="1"/>
    <col min="15110" max="15116" width="8.7109375" style="1" customWidth="1"/>
    <col min="15117" max="15117" width="9.8515625" style="1" bestFit="1" customWidth="1"/>
    <col min="15118" max="15360" width="8.7109375" style="1" customWidth="1"/>
    <col min="15361" max="15361" width="5.8515625" style="1" customWidth="1"/>
    <col min="15362" max="15362" width="65.8515625" style="1" customWidth="1"/>
    <col min="15363" max="15364" width="11.7109375" style="1" customWidth="1"/>
    <col min="15365" max="15365" width="10.57421875" style="1" customWidth="1"/>
    <col min="15366" max="15372" width="8.7109375" style="1" customWidth="1"/>
    <col min="15373" max="15373" width="9.8515625" style="1" bestFit="1" customWidth="1"/>
    <col min="15374" max="15616" width="8.7109375" style="1" customWidth="1"/>
    <col min="15617" max="15617" width="5.8515625" style="1" customWidth="1"/>
    <col min="15618" max="15618" width="65.8515625" style="1" customWidth="1"/>
    <col min="15619" max="15620" width="11.7109375" style="1" customWidth="1"/>
    <col min="15621" max="15621" width="10.57421875" style="1" customWidth="1"/>
    <col min="15622" max="15628" width="8.7109375" style="1" customWidth="1"/>
    <col min="15629" max="15629" width="9.8515625" style="1" bestFit="1" customWidth="1"/>
    <col min="15630" max="15872" width="8.7109375" style="1" customWidth="1"/>
    <col min="15873" max="15873" width="5.8515625" style="1" customWidth="1"/>
    <col min="15874" max="15874" width="65.8515625" style="1" customWidth="1"/>
    <col min="15875" max="15876" width="11.7109375" style="1" customWidth="1"/>
    <col min="15877" max="15877" width="10.57421875" style="1" customWidth="1"/>
    <col min="15878" max="15884" width="8.7109375" style="1" customWidth="1"/>
    <col min="15885" max="15885" width="9.8515625" style="1" bestFit="1" customWidth="1"/>
    <col min="15886" max="16128" width="8.7109375" style="1" customWidth="1"/>
    <col min="16129" max="16129" width="5.8515625" style="1" customWidth="1"/>
    <col min="16130" max="16130" width="65.8515625" style="1" customWidth="1"/>
    <col min="16131" max="16132" width="11.7109375" style="1" customWidth="1"/>
    <col min="16133" max="16133" width="10.57421875" style="1" customWidth="1"/>
    <col min="16134" max="16140" width="8.7109375" style="1" customWidth="1"/>
    <col min="16141" max="16141" width="9.8515625" style="1" bestFit="1" customWidth="1"/>
    <col min="16142" max="16384" width="8.7109375" style="1" customWidth="1"/>
  </cols>
  <sheetData>
    <row r="1" spans="1:4" ht="15.75">
      <c r="A1" s="83" t="s">
        <v>0</v>
      </c>
      <c r="B1" s="84"/>
      <c r="C1" s="84"/>
      <c r="D1" s="84"/>
    </row>
    <row r="2" spans="1:4" ht="12.95">
      <c r="A2" s="85"/>
      <c r="B2" s="86"/>
      <c r="C2" s="86"/>
      <c r="D2" s="86"/>
    </row>
    <row r="3" spans="1:4" ht="14.25" customHeight="1">
      <c r="A3" s="2"/>
      <c r="B3" s="3"/>
      <c r="C3" s="3"/>
      <c r="D3" s="4" t="s">
        <v>1</v>
      </c>
    </row>
    <row r="4" spans="1:4" ht="15">
      <c r="A4" s="5" t="s">
        <v>2</v>
      </c>
      <c r="B4" s="5" t="s">
        <v>3</v>
      </c>
      <c r="C4" s="6" t="s">
        <v>4</v>
      </c>
      <c r="D4" s="6" t="s">
        <v>5</v>
      </c>
    </row>
    <row r="5" spans="1:4" ht="12.75" customHeight="1">
      <c r="A5" s="5"/>
      <c r="B5" s="5"/>
      <c r="C5" s="7"/>
      <c r="D5" s="7"/>
    </row>
    <row r="6" spans="1:4" ht="12.75" customHeight="1">
      <c r="A6" s="5" t="s">
        <v>6</v>
      </c>
      <c r="B6" s="5"/>
      <c r="C6" s="7"/>
      <c r="D6" s="7"/>
    </row>
    <row r="7" spans="1:4" ht="12.75" customHeight="1">
      <c r="A7" s="5"/>
      <c r="B7" s="5"/>
      <c r="C7" s="7"/>
      <c r="D7" s="7"/>
    </row>
    <row r="8" spans="1:4" ht="12.75" customHeight="1">
      <c r="A8" s="7" t="s">
        <v>7</v>
      </c>
      <c r="B8" s="8"/>
      <c r="C8" s="7"/>
      <c r="D8" s="7"/>
    </row>
    <row r="9" spans="1:4" ht="12.75" customHeight="1">
      <c r="A9" s="8">
        <v>1011</v>
      </c>
      <c r="B9" s="8" t="s">
        <v>8</v>
      </c>
      <c r="C9" s="9">
        <v>3677</v>
      </c>
      <c r="D9" s="7"/>
    </row>
    <row r="10" spans="1:5" ht="12.75" customHeight="1">
      <c r="A10" s="8">
        <v>1012</v>
      </c>
      <c r="B10" s="8" t="s">
        <v>9</v>
      </c>
      <c r="C10" s="10">
        <v>388</v>
      </c>
      <c r="D10" s="7"/>
      <c r="E10" s="11"/>
    </row>
    <row r="11" spans="1:4" ht="12.75" customHeight="1">
      <c r="A11" s="12">
        <v>1013</v>
      </c>
      <c r="B11" s="13" t="s">
        <v>10</v>
      </c>
      <c r="C11" s="14">
        <f>SUM(C12:C16)</f>
        <v>28325</v>
      </c>
      <c r="D11" s="15"/>
    </row>
    <row r="12" spans="1:5" ht="12.75" customHeight="1">
      <c r="A12" s="12"/>
      <c r="B12" s="16" t="s">
        <v>11</v>
      </c>
      <c r="C12" s="17">
        <v>8216</v>
      </c>
      <c r="D12" s="15"/>
      <c r="E12" s="11"/>
    </row>
    <row r="13" spans="1:6" ht="12.75" customHeight="1">
      <c r="A13" s="15"/>
      <c r="B13" s="18" t="s">
        <v>12</v>
      </c>
      <c r="C13" s="19">
        <v>3421</v>
      </c>
      <c r="D13" s="15"/>
      <c r="F13" s="20"/>
    </row>
    <row r="14" spans="1:6" ht="12.75" customHeight="1">
      <c r="A14" s="15"/>
      <c r="B14" s="18" t="s">
        <v>13</v>
      </c>
      <c r="C14" s="19">
        <v>2589</v>
      </c>
      <c r="D14" s="15"/>
      <c r="F14" s="20"/>
    </row>
    <row r="15" spans="1:5" ht="12.75" customHeight="1">
      <c r="A15" s="15"/>
      <c r="B15" s="18" t="s">
        <v>14</v>
      </c>
      <c r="C15" s="17">
        <v>13979</v>
      </c>
      <c r="D15" s="15"/>
      <c r="E15" s="11"/>
    </row>
    <row r="16" spans="1:4" ht="12.75" customHeight="1">
      <c r="A16" s="15"/>
      <c r="B16" s="18" t="s">
        <v>15</v>
      </c>
      <c r="C16" s="19">
        <v>120</v>
      </c>
      <c r="D16" s="15"/>
    </row>
    <row r="17" spans="1:4" ht="12.75" customHeight="1">
      <c r="A17" s="21">
        <v>1015</v>
      </c>
      <c r="B17" s="13" t="s">
        <v>16</v>
      </c>
      <c r="C17" s="14">
        <f>SUM(C18:C21)</f>
        <v>33868</v>
      </c>
      <c r="D17" s="15"/>
    </row>
    <row r="18" spans="1:6" ht="12.75" customHeight="1">
      <c r="A18" s="15"/>
      <c r="B18" s="22" t="s">
        <v>17</v>
      </c>
      <c r="C18" s="19">
        <v>13650</v>
      </c>
      <c r="D18" s="15"/>
      <c r="F18" s="20"/>
    </row>
    <row r="19" spans="1:6" ht="12.75" customHeight="1">
      <c r="A19" s="15"/>
      <c r="B19" s="22" t="s">
        <v>18</v>
      </c>
      <c r="C19" s="19">
        <v>-3677</v>
      </c>
      <c r="D19" s="15"/>
      <c r="F19" s="20"/>
    </row>
    <row r="20" spans="1:6" ht="12.75" customHeight="1">
      <c r="A20" s="15"/>
      <c r="B20" s="22" t="s">
        <v>19</v>
      </c>
      <c r="C20" s="19">
        <v>22443</v>
      </c>
      <c r="D20" s="15"/>
      <c r="F20" s="20"/>
    </row>
    <row r="21" spans="1:4" ht="12.75" customHeight="1">
      <c r="A21" s="15"/>
      <c r="B21" s="22" t="s">
        <v>157</v>
      </c>
      <c r="C21" s="19">
        <v>1452</v>
      </c>
      <c r="D21" s="15"/>
    </row>
    <row r="22" spans="1:4" ht="12.75" customHeight="1">
      <c r="A22" s="12">
        <v>1016</v>
      </c>
      <c r="B22" s="23" t="s">
        <v>20</v>
      </c>
      <c r="C22" s="14">
        <f>SUM(C23)</f>
        <v>2176</v>
      </c>
      <c r="D22" s="15"/>
    </row>
    <row r="23" spans="1:5" ht="12.75" customHeight="1">
      <c r="A23" s="15"/>
      <c r="B23" s="22" t="s">
        <v>21</v>
      </c>
      <c r="C23" s="17">
        <v>2176</v>
      </c>
      <c r="D23" s="15"/>
      <c r="E23" s="11"/>
    </row>
    <row r="24" spans="1:4" ht="12.75" customHeight="1">
      <c r="A24" s="8">
        <v>1030</v>
      </c>
      <c r="B24" s="24" t="s">
        <v>22</v>
      </c>
      <c r="C24" s="14">
        <f>SUM(C25:C26)</f>
        <v>6360</v>
      </c>
      <c r="D24" s="15"/>
    </row>
    <row r="25" spans="1:4" ht="12.75" customHeight="1">
      <c r="A25" s="15"/>
      <c r="B25" s="22" t="s">
        <v>23</v>
      </c>
      <c r="C25" s="19">
        <v>1656</v>
      </c>
      <c r="D25" s="15"/>
    </row>
    <row r="26" spans="1:4" ht="12.75" customHeight="1">
      <c r="A26" s="15"/>
      <c r="B26" s="22" t="s">
        <v>158</v>
      </c>
      <c r="C26" s="19">
        <v>4704</v>
      </c>
      <c r="D26" s="15"/>
    </row>
    <row r="27" spans="1:4" ht="12.75" customHeight="1">
      <c r="A27" s="8">
        <v>1165</v>
      </c>
      <c r="B27" s="25" t="s">
        <v>24</v>
      </c>
      <c r="C27" s="14">
        <f>SUM(C28)</f>
        <v>2279</v>
      </c>
      <c r="D27" s="15"/>
    </row>
    <row r="28" spans="1:4" ht="12.75" customHeight="1">
      <c r="A28" s="7"/>
      <c r="B28" s="18" t="s">
        <v>25</v>
      </c>
      <c r="C28" s="19">
        <v>2279</v>
      </c>
      <c r="D28" s="15"/>
    </row>
    <row r="29" spans="1:4" ht="12.75" customHeight="1">
      <c r="A29" s="7" t="s">
        <v>26</v>
      </c>
      <c r="B29" s="5"/>
      <c r="C29" s="15">
        <f>SUM(C10+C11+C17+C22+C24+C27+C9)</f>
        <v>77073</v>
      </c>
      <c r="D29" s="7"/>
    </row>
    <row r="30" spans="1:4" ht="12.75" customHeight="1">
      <c r="A30" s="7"/>
      <c r="B30" s="5"/>
      <c r="C30" s="15"/>
      <c r="D30" s="7"/>
    </row>
    <row r="31" spans="1:4" ht="12.75" customHeight="1">
      <c r="A31" s="15" t="s">
        <v>27</v>
      </c>
      <c r="B31" s="5"/>
      <c r="C31" s="15"/>
      <c r="D31" s="7"/>
    </row>
    <row r="32" spans="1:4" ht="12.75" customHeight="1">
      <c r="A32" s="8">
        <v>2850</v>
      </c>
      <c r="B32" s="26" t="s">
        <v>28</v>
      </c>
      <c r="C32" s="15"/>
      <c r="D32" s="15">
        <f>SUM(D33:D34)</f>
        <v>8011</v>
      </c>
    </row>
    <row r="33" spans="1:4" ht="12.75" customHeight="1">
      <c r="A33" s="8"/>
      <c r="B33" s="26" t="s">
        <v>29</v>
      </c>
      <c r="C33" s="12"/>
      <c r="D33" s="12">
        <v>6308</v>
      </c>
    </row>
    <row r="34" spans="1:4" ht="12.75" customHeight="1">
      <c r="A34" s="8"/>
      <c r="B34" s="27" t="s">
        <v>30</v>
      </c>
      <c r="C34" s="12"/>
      <c r="D34" s="12">
        <v>1703</v>
      </c>
    </row>
    <row r="35" spans="1:4" ht="12.75" customHeight="1">
      <c r="A35" s="28">
        <v>2875</v>
      </c>
      <c r="B35" s="29" t="s">
        <v>31</v>
      </c>
      <c r="C35" s="15"/>
      <c r="D35" s="15">
        <f>SUM(D36:D37)</f>
        <v>14432</v>
      </c>
    </row>
    <row r="36" spans="1:4" ht="12.75" customHeight="1">
      <c r="A36" s="8"/>
      <c r="B36" s="8" t="s">
        <v>29</v>
      </c>
      <c r="C36" s="12"/>
      <c r="D36" s="12">
        <v>11364</v>
      </c>
    </row>
    <row r="37" spans="1:4" ht="12.75" customHeight="1">
      <c r="A37" s="8"/>
      <c r="B37" s="30" t="s">
        <v>30</v>
      </c>
      <c r="C37" s="12"/>
      <c r="D37" s="12">
        <v>3068</v>
      </c>
    </row>
    <row r="38" spans="1:4" ht="12.75" customHeight="1">
      <c r="A38" s="15" t="s">
        <v>32</v>
      </c>
      <c r="B38" s="31"/>
      <c r="C38" s="15"/>
      <c r="D38" s="15">
        <f>D32+D35</f>
        <v>22443</v>
      </c>
    </row>
    <row r="39" spans="1:4" ht="12.75" customHeight="1">
      <c r="A39" s="15"/>
      <c r="B39" s="31"/>
      <c r="C39" s="15"/>
      <c r="D39" s="7"/>
    </row>
    <row r="40" spans="1:4" ht="12.75" customHeight="1">
      <c r="A40" s="15" t="s">
        <v>33</v>
      </c>
      <c r="B40" s="32"/>
      <c r="C40" s="15"/>
      <c r="D40" s="7"/>
    </row>
    <row r="41" spans="1:4" ht="12.75" customHeight="1">
      <c r="A41" s="28">
        <v>2875</v>
      </c>
      <c r="B41" s="33" t="s">
        <v>34</v>
      </c>
      <c r="C41" s="15"/>
      <c r="D41" s="7"/>
    </row>
    <row r="42" spans="1:4" ht="12.75" customHeight="1">
      <c r="A42" s="8"/>
      <c r="B42" s="12" t="s">
        <v>29</v>
      </c>
      <c r="C42" s="12"/>
      <c r="D42" s="12">
        <v>1304</v>
      </c>
    </row>
    <row r="43" spans="1:4" ht="12.75" customHeight="1">
      <c r="A43" s="8"/>
      <c r="B43" s="34" t="s">
        <v>30</v>
      </c>
      <c r="C43" s="12"/>
      <c r="D43" s="12">
        <v>352</v>
      </c>
    </row>
    <row r="44" spans="1:4" ht="12.75" customHeight="1">
      <c r="A44" s="15" t="s">
        <v>32</v>
      </c>
      <c r="B44" s="32"/>
      <c r="C44" s="15"/>
      <c r="D44" s="15">
        <f>SUM(D42:D43)</f>
        <v>1656</v>
      </c>
    </row>
    <row r="45" spans="1:4" ht="12.75" customHeight="1">
      <c r="A45" s="7"/>
      <c r="B45" s="31"/>
      <c r="C45" s="15"/>
      <c r="D45" s="7"/>
    </row>
    <row r="46" spans="1:4" ht="12.75" customHeight="1">
      <c r="A46" s="15" t="s">
        <v>35</v>
      </c>
      <c r="B46" s="31"/>
      <c r="C46" s="7"/>
      <c r="D46" s="7"/>
    </row>
    <row r="47" spans="1:4" ht="12.75" customHeight="1">
      <c r="A47" s="12">
        <v>2305</v>
      </c>
      <c r="B47" s="26" t="s">
        <v>36</v>
      </c>
      <c r="C47" s="7"/>
      <c r="D47" s="10">
        <f>SUM(D48:D49)</f>
        <v>303</v>
      </c>
    </row>
    <row r="48" spans="1:6" ht="12.75" customHeight="1">
      <c r="A48" s="12"/>
      <c r="B48" s="26" t="s">
        <v>29</v>
      </c>
      <c r="C48" s="7"/>
      <c r="D48" s="8">
        <v>239</v>
      </c>
      <c r="F48" s="20"/>
    </row>
    <row r="49" spans="1:6" ht="12.75" customHeight="1">
      <c r="A49" s="12"/>
      <c r="B49" s="27" t="s">
        <v>30</v>
      </c>
      <c r="C49" s="7"/>
      <c r="D49" s="8">
        <v>64</v>
      </c>
      <c r="F49" s="20"/>
    </row>
    <row r="50" spans="1:6" ht="12.75" customHeight="1">
      <c r="A50" s="12">
        <v>2309</v>
      </c>
      <c r="B50" s="26" t="s">
        <v>37</v>
      </c>
      <c r="C50" s="7"/>
      <c r="D50" s="7">
        <f>SUM(D51:D52)</f>
        <v>611</v>
      </c>
      <c r="F50" s="20"/>
    </row>
    <row r="51" spans="1:6" ht="12.75" customHeight="1">
      <c r="A51" s="12"/>
      <c r="B51" s="26" t="s">
        <v>29</v>
      </c>
      <c r="C51" s="7"/>
      <c r="D51" s="8">
        <v>481</v>
      </c>
      <c r="F51" s="20"/>
    </row>
    <row r="52" spans="1:6" ht="12.75" customHeight="1">
      <c r="A52" s="12"/>
      <c r="B52" s="27" t="s">
        <v>30</v>
      </c>
      <c r="C52" s="7"/>
      <c r="D52" s="8">
        <v>130</v>
      </c>
      <c r="F52" s="20"/>
    </row>
    <row r="53" spans="1:6" ht="12.75" customHeight="1">
      <c r="A53" s="12">
        <v>2310</v>
      </c>
      <c r="B53" s="26" t="s">
        <v>38</v>
      </c>
      <c r="C53" s="7"/>
      <c r="D53" s="7">
        <f>SUM(D54:D55)</f>
        <v>41</v>
      </c>
      <c r="F53" s="20"/>
    </row>
    <row r="54" spans="1:6" ht="12.75" customHeight="1">
      <c r="A54" s="12"/>
      <c r="B54" s="26" t="s">
        <v>29</v>
      </c>
      <c r="C54" s="7"/>
      <c r="D54" s="8">
        <v>32</v>
      </c>
      <c r="F54" s="20"/>
    </row>
    <row r="55" spans="1:6" ht="12.75" customHeight="1">
      <c r="A55" s="12"/>
      <c r="B55" s="27" t="s">
        <v>30</v>
      </c>
      <c r="C55" s="7"/>
      <c r="D55" s="8">
        <v>9</v>
      </c>
      <c r="F55" s="20"/>
    </row>
    <row r="56" spans="1:6" ht="12.75" customHeight="1">
      <c r="A56" s="12">
        <v>2315</v>
      </c>
      <c r="B56" s="26" t="s">
        <v>39</v>
      </c>
      <c r="C56" s="7"/>
      <c r="D56" s="7">
        <f>SUM(D57:D58)</f>
        <v>593</v>
      </c>
      <c r="F56" s="20"/>
    </row>
    <row r="57" spans="1:6" ht="12.75" customHeight="1">
      <c r="A57" s="12"/>
      <c r="B57" s="26" t="s">
        <v>29</v>
      </c>
      <c r="C57" s="7"/>
      <c r="D57" s="8">
        <v>468</v>
      </c>
      <c r="F57" s="20"/>
    </row>
    <row r="58" spans="1:6" ht="12.75" customHeight="1">
      <c r="A58" s="12"/>
      <c r="B58" s="30" t="s">
        <v>30</v>
      </c>
      <c r="C58" s="7"/>
      <c r="D58" s="8">
        <v>125</v>
      </c>
      <c r="F58" s="20"/>
    </row>
    <row r="59" spans="1:6" ht="12.75" customHeight="1">
      <c r="A59" s="12"/>
      <c r="B59" s="82"/>
      <c r="C59" s="7"/>
      <c r="D59" s="8"/>
      <c r="F59" s="20"/>
    </row>
    <row r="60" spans="1:6" ht="12.75" customHeight="1">
      <c r="A60" s="12">
        <v>2325</v>
      </c>
      <c r="B60" s="26" t="s">
        <v>40</v>
      </c>
      <c r="C60" s="7"/>
      <c r="D60" s="7">
        <f>SUM(D61:D62)</f>
        <v>472</v>
      </c>
      <c r="F60" s="20"/>
    </row>
    <row r="61" spans="1:6" ht="12.75" customHeight="1">
      <c r="A61" s="12"/>
      <c r="B61" s="26" t="s">
        <v>29</v>
      </c>
      <c r="C61" s="7"/>
      <c r="D61" s="8">
        <v>372</v>
      </c>
      <c r="F61" s="20"/>
    </row>
    <row r="62" spans="1:6" ht="12.75" customHeight="1">
      <c r="A62" s="12"/>
      <c r="B62" s="30" t="s">
        <v>30</v>
      </c>
      <c r="C62" s="7"/>
      <c r="D62" s="8">
        <v>100</v>
      </c>
      <c r="F62" s="20"/>
    </row>
    <row r="63" spans="1:6" ht="12.75" customHeight="1">
      <c r="A63" s="12">
        <v>2330</v>
      </c>
      <c r="B63" s="8" t="s">
        <v>41</v>
      </c>
      <c r="C63" s="7"/>
      <c r="D63" s="7">
        <f>SUM(D64:D65)</f>
        <v>171</v>
      </c>
      <c r="F63" s="20"/>
    </row>
    <row r="64" spans="1:6" ht="12.75" customHeight="1">
      <c r="A64" s="12"/>
      <c r="B64" s="26" t="s">
        <v>29</v>
      </c>
      <c r="C64" s="7"/>
      <c r="D64" s="8">
        <v>135</v>
      </c>
      <c r="F64" s="20"/>
    </row>
    <row r="65" spans="1:6" ht="12.75" customHeight="1">
      <c r="A65" s="12"/>
      <c r="B65" s="30" t="s">
        <v>30</v>
      </c>
      <c r="C65" s="7"/>
      <c r="D65" s="8">
        <v>36</v>
      </c>
      <c r="F65" s="20"/>
    </row>
    <row r="66" spans="1:6" ht="12.75" customHeight="1">
      <c r="A66" s="12">
        <v>2335</v>
      </c>
      <c r="B66" s="26" t="s">
        <v>42</v>
      </c>
      <c r="C66" s="7"/>
      <c r="D66" s="7">
        <f>SUM(D67:D68)</f>
        <v>81</v>
      </c>
      <c r="F66" s="20"/>
    </row>
    <row r="67" spans="1:6" ht="12.75" customHeight="1">
      <c r="A67" s="12"/>
      <c r="B67" s="26" t="s">
        <v>29</v>
      </c>
      <c r="C67" s="7"/>
      <c r="D67" s="8">
        <v>63</v>
      </c>
      <c r="F67" s="20"/>
    </row>
    <row r="68" spans="1:6" ht="12.75" customHeight="1">
      <c r="A68" s="12"/>
      <c r="B68" s="27" t="s">
        <v>30</v>
      </c>
      <c r="C68" s="7"/>
      <c r="D68" s="8">
        <v>18</v>
      </c>
      <c r="F68" s="20"/>
    </row>
    <row r="69" spans="1:6" ht="12.75" customHeight="1">
      <c r="A69" s="12">
        <v>2345</v>
      </c>
      <c r="B69" s="26" t="s">
        <v>43</v>
      </c>
      <c r="C69" s="7"/>
      <c r="D69" s="7">
        <f>SUM(D70:D71)</f>
        <v>140</v>
      </c>
      <c r="F69" s="20"/>
    </row>
    <row r="70" spans="1:6" ht="12.75" customHeight="1">
      <c r="A70" s="12"/>
      <c r="B70" s="26" t="s">
        <v>29</v>
      </c>
      <c r="C70" s="7"/>
      <c r="D70" s="8">
        <v>111</v>
      </c>
      <c r="F70" s="20"/>
    </row>
    <row r="71" spans="1:6" ht="12.75" customHeight="1">
      <c r="A71" s="12"/>
      <c r="B71" s="27" t="s">
        <v>30</v>
      </c>
      <c r="C71" s="7"/>
      <c r="D71" s="8">
        <v>29</v>
      </c>
      <c r="F71" s="20"/>
    </row>
    <row r="72" spans="1:6" ht="12.75" customHeight="1">
      <c r="A72" s="12">
        <v>2360</v>
      </c>
      <c r="B72" s="26" t="s">
        <v>44</v>
      </c>
      <c r="C72" s="7"/>
      <c r="D72" s="7">
        <f>SUM(D73:D74)</f>
        <v>157</v>
      </c>
      <c r="F72" s="20"/>
    </row>
    <row r="73" spans="1:6" ht="12.75" customHeight="1">
      <c r="A73" s="12"/>
      <c r="B73" s="26" t="s">
        <v>29</v>
      </c>
      <c r="C73" s="7"/>
      <c r="D73" s="8">
        <v>124</v>
      </c>
      <c r="F73" s="20"/>
    </row>
    <row r="74" spans="1:6" ht="12.75" customHeight="1">
      <c r="A74" s="12"/>
      <c r="B74" s="30" t="s">
        <v>30</v>
      </c>
      <c r="C74" s="7"/>
      <c r="D74" s="8">
        <v>33</v>
      </c>
      <c r="F74" s="20"/>
    </row>
    <row r="75" spans="1:6" ht="12.75" customHeight="1">
      <c r="A75" s="35">
        <v>2795</v>
      </c>
      <c r="B75" s="29" t="s">
        <v>45</v>
      </c>
      <c r="C75" s="7"/>
      <c r="D75" s="7">
        <f>SUM(D76:D77)</f>
        <v>2428</v>
      </c>
      <c r="F75" s="20"/>
    </row>
    <row r="76" spans="1:6" ht="12.75" customHeight="1">
      <c r="A76" s="9"/>
      <c r="B76" s="26" t="s">
        <v>29</v>
      </c>
      <c r="C76" s="7"/>
      <c r="D76" s="8">
        <v>1912</v>
      </c>
      <c r="F76" s="20"/>
    </row>
    <row r="77" spans="1:6" ht="12.75" customHeight="1">
      <c r="A77" s="36"/>
      <c r="B77" s="27" t="s">
        <v>30</v>
      </c>
      <c r="C77" s="37"/>
      <c r="D77" s="38">
        <v>516</v>
      </c>
      <c r="F77" s="20"/>
    </row>
    <row r="78" spans="1:6" ht="12.75" customHeight="1">
      <c r="A78" s="8">
        <v>2850</v>
      </c>
      <c r="B78" s="26" t="s">
        <v>28</v>
      </c>
      <c r="C78" s="39"/>
      <c r="D78" s="39">
        <f>SUM(D79:D80)</f>
        <v>2051</v>
      </c>
      <c r="F78" s="20"/>
    </row>
    <row r="79" spans="1:6" ht="12.75" customHeight="1">
      <c r="A79" s="8"/>
      <c r="B79" s="26" t="s">
        <v>29</v>
      </c>
      <c r="C79" s="8"/>
      <c r="D79" s="12">
        <v>1615</v>
      </c>
      <c r="F79" s="20"/>
    </row>
    <row r="80" spans="1:6" ht="12.75" customHeight="1">
      <c r="A80" s="8"/>
      <c r="B80" s="27" t="s">
        <v>30</v>
      </c>
      <c r="C80" s="8"/>
      <c r="D80" s="12">
        <v>436</v>
      </c>
      <c r="F80" s="20"/>
    </row>
    <row r="81" spans="1:6" ht="12.75" customHeight="1">
      <c r="A81" s="28">
        <v>2875</v>
      </c>
      <c r="B81" s="29" t="s">
        <v>31</v>
      </c>
      <c r="C81" s="39"/>
      <c r="D81" s="39">
        <f>SUM(D82:D83)</f>
        <v>3401</v>
      </c>
      <c r="F81" s="20"/>
    </row>
    <row r="82" spans="1:6" ht="12.75" customHeight="1">
      <c r="A82" s="8"/>
      <c r="B82" s="8" t="s">
        <v>29</v>
      </c>
      <c r="C82" s="8"/>
      <c r="D82" s="12">
        <v>2678</v>
      </c>
      <c r="F82" s="20"/>
    </row>
    <row r="83" spans="1:6" ht="12.75" customHeight="1">
      <c r="A83" s="8"/>
      <c r="B83" s="30" t="s">
        <v>30</v>
      </c>
      <c r="C83" s="8"/>
      <c r="D83" s="12">
        <v>723</v>
      </c>
      <c r="F83" s="20"/>
    </row>
    <row r="84" spans="1:6" ht="12.75" customHeight="1">
      <c r="A84" s="40">
        <v>2985</v>
      </c>
      <c r="B84" s="29" t="s">
        <v>46</v>
      </c>
      <c r="C84" s="39"/>
      <c r="D84" s="39">
        <f>SUM(D85:D86)</f>
        <v>290</v>
      </c>
      <c r="F84" s="20"/>
    </row>
    <row r="85" spans="1:6" ht="12.75" customHeight="1">
      <c r="A85" s="8"/>
      <c r="B85" s="26" t="s">
        <v>29</v>
      </c>
      <c r="C85" s="8"/>
      <c r="D85" s="12">
        <v>229</v>
      </c>
      <c r="F85" s="20"/>
    </row>
    <row r="86" spans="1:6" ht="12.75" customHeight="1">
      <c r="A86" s="8"/>
      <c r="B86" s="27" t="s">
        <v>30</v>
      </c>
      <c r="C86" s="8"/>
      <c r="D86" s="12">
        <v>61</v>
      </c>
      <c r="F86" s="20"/>
    </row>
    <row r="87" spans="1:6" ht="12.75" customHeight="1">
      <c r="A87" s="15" t="s">
        <v>32</v>
      </c>
      <c r="B87" s="41"/>
      <c r="C87" s="39"/>
      <c r="D87" s="39">
        <f>D47+D50+D53+D56+D60+D63+D66+D69+D72+D75+D78+D81+D84</f>
        <v>10739</v>
      </c>
      <c r="F87" s="20"/>
    </row>
    <row r="88" spans="1:6" ht="12.75" customHeight="1">
      <c r="A88" s="7"/>
      <c r="B88" s="31"/>
      <c r="C88" s="7"/>
      <c r="D88" s="15"/>
      <c r="F88" s="20"/>
    </row>
    <row r="89" spans="1:6" ht="12.75" customHeight="1">
      <c r="A89" s="15" t="s">
        <v>47</v>
      </c>
      <c r="B89" s="8"/>
      <c r="C89" s="7"/>
      <c r="D89" s="15"/>
      <c r="F89" s="20"/>
    </row>
    <row r="90" spans="1:6" ht="12.75" customHeight="1">
      <c r="A90" s="42">
        <v>3021</v>
      </c>
      <c r="B90" s="43" t="s">
        <v>159</v>
      </c>
      <c r="C90" s="7"/>
      <c r="D90" s="15"/>
      <c r="F90" s="20"/>
    </row>
    <row r="91" spans="1:6" ht="12.75" customHeight="1">
      <c r="A91" s="44"/>
      <c r="B91" s="8" t="s">
        <v>29</v>
      </c>
      <c r="C91" s="7"/>
      <c r="D91" s="12">
        <v>1775</v>
      </c>
      <c r="F91" s="20"/>
    </row>
    <row r="92" spans="1:6" ht="12.75" customHeight="1">
      <c r="A92" s="44"/>
      <c r="B92" s="30" t="s">
        <v>30</v>
      </c>
      <c r="C92" s="7"/>
      <c r="D92" s="12">
        <v>479</v>
      </c>
      <c r="F92" s="20"/>
    </row>
    <row r="93" spans="1:6" ht="12.75" customHeight="1">
      <c r="A93" s="15" t="s">
        <v>48</v>
      </c>
      <c r="B93" s="45"/>
      <c r="C93" s="7"/>
      <c r="D93" s="15">
        <f>SUM(D91:D92)</f>
        <v>2254</v>
      </c>
      <c r="F93" s="20"/>
    </row>
    <row r="94" spans="1:6" ht="12.75" customHeight="1">
      <c r="A94" s="15"/>
      <c r="B94" s="45"/>
      <c r="C94" s="7"/>
      <c r="D94" s="15"/>
      <c r="F94" s="20"/>
    </row>
    <row r="95" spans="1:6" ht="12.75" customHeight="1">
      <c r="A95" s="15" t="s">
        <v>49</v>
      </c>
      <c r="B95" s="45"/>
      <c r="C95" s="7"/>
      <c r="D95" s="15"/>
      <c r="F95" s="20"/>
    </row>
    <row r="96" spans="1:6" ht="12.75" customHeight="1">
      <c r="A96" s="12">
        <v>3030</v>
      </c>
      <c r="B96" s="45" t="s">
        <v>160</v>
      </c>
      <c r="C96" s="7"/>
      <c r="D96" s="15"/>
      <c r="F96" s="20"/>
    </row>
    <row r="97" spans="1:6" ht="12.75" customHeight="1">
      <c r="A97" s="15"/>
      <c r="B97" s="45" t="s">
        <v>29</v>
      </c>
      <c r="C97" s="7"/>
      <c r="D97" s="12">
        <v>517</v>
      </c>
      <c r="F97" s="20"/>
    </row>
    <row r="98" spans="1:6" ht="12.75" customHeight="1">
      <c r="A98" s="15"/>
      <c r="B98" s="30" t="s">
        <v>30</v>
      </c>
      <c r="C98" s="7"/>
      <c r="D98" s="12">
        <v>140</v>
      </c>
      <c r="F98" s="20"/>
    </row>
    <row r="99" spans="1:6" ht="12.75" customHeight="1">
      <c r="A99" s="15" t="s">
        <v>50</v>
      </c>
      <c r="B99" s="45"/>
      <c r="C99" s="7"/>
      <c r="D99" s="15">
        <f>SUM(D97:D98)</f>
        <v>657</v>
      </c>
      <c r="F99" s="20"/>
    </row>
    <row r="100" spans="1:6" ht="12.75" customHeight="1">
      <c r="A100" s="7"/>
      <c r="B100" s="31"/>
      <c r="C100" s="7"/>
      <c r="D100" s="15"/>
      <c r="F100" s="20"/>
    </row>
    <row r="101" spans="1:6" ht="12.75" customHeight="1">
      <c r="A101" s="7" t="s">
        <v>51</v>
      </c>
      <c r="B101" s="31"/>
      <c r="C101" s="5"/>
      <c r="D101" s="46"/>
      <c r="F101" s="20"/>
    </row>
    <row r="102" spans="1:6" ht="12.75" customHeight="1">
      <c r="A102" s="47">
        <v>3309</v>
      </c>
      <c r="B102" s="48" t="s">
        <v>161</v>
      </c>
      <c r="C102" s="12"/>
      <c r="D102" s="49">
        <v>3750</v>
      </c>
      <c r="F102" s="20"/>
    </row>
    <row r="103" spans="1:12" ht="12.75" customHeight="1">
      <c r="A103" s="47">
        <v>3318</v>
      </c>
      <c r="B103" s="50" t="s">
        <v>162</v>
      </c>
      <c r="C103" s="12"/>
      <c r="D103" s="51">
        <v>2260</v>
      </c>
      <c r="E103" s="52"/>
      <c r="F103" s="20"/>
      <c r="G103" s="53"/>
      <c r="H103" s="53"/>
      <c r="I103" s="53"/>
      <c r="J103" s="53"/>
      <c r="K103" s="53"/>
      <c r="L103" s="53"/>
    </row>
    <row r="104" spans="1:12" ht="12.75" customHeight="1">
      <c r="A104" s="47">
        <v>3320</v>
      </c>
      <c r="B104" s="50" t="s">
        <v>52</v>
      </c>
      <c r="C104" s="12"/>
      <c r="D104" s="51">
        <v>1452</v>
      </c>
      <c r="E104" s="53"/>
      <c r="F104" s="53"/>
      <c r="G104" s="53"/>
      <c r="H104" s="53"/>
      <c r="I104" s="53"/>
      <c r="J104" s="53"/>
      <c r="K104" s="53"/>
      <c r="L104" s="53"/>
    </row>
    <row r="105" spans="1:12" ht="12.75" customHeight="1">
      <c r="A105" s="47">
        <v>3319</v>
      </c>
      <c r="B105" s="50" t="s">
        <v>163</v>
      </c>
      <c r="C105" s="12"/>
      <c r="D105" s="51">
        <v>4824</v>
      </c>
      <c r="E105" s="53"/>
      <c r="F105" s="53"/>
      <c r="G105" s="53"/>
      <c r="H105" s="53"/>
      <c r="I105" s="53"/>
      <c r="J105" s="53"/>
      <c r="K105" s="53"/>
      <c r="L105" s="53"/>
    </row>
    <row r="106" spans="1:12" ht="12.75" customHeight="1">
      <c r="A106" s="7" t="s">
        <v>53</v>
      </c>
      <c r="B106" s="54"/>
      <c r="C106" s="55"/>
      <c r="D106" s="55">
        <f>SUM(D102:D105)</f>
        <v>12286</v>
      </c>
      <c r="E106" s="53"/>
      <c r="F106" s="53"/>
      <c r="G106" s="53"/>
      <c r="H106" s="53"/>
      <c r="I106" s="53"/>
      <c r="J106" s="53"/>
      <c r="K106" s="53"/>
      <c r="L106" s="53"/>
    </row>
    <row r="107" spans="1:12" ht="12.75" customHeight="1">
      <c r="A107" s="7"/>
      <c r="B107" s="54"/>
      <c r="C107" s="55"/>
      <c r="D107" s="55"/>
      <c r="E107" s="53"/>
      <c r="F107" s="53"/>
      <c r="G107" s="53"/>
      <c r="H107" s="53"/>
      <c r="I107" s="53"/>
      <c r="J107" s="53"/>
      <c r="K107" s="53"/>
      <c r="L107" s="53"/>
    </row>
    <row r="108" spans="1:12" ht="12.75" customHeight="1">
      <c r="A108" s="7" t="s">
        <v>54</v>
      </c>
      <c r="B108" s="54"/>
      <c r="C108" s="55"/>
      <c r="D108" s="55"/>
      <c r="E108" s="53"/>
      <c r="F108" s="53"/>
      <c r="G108" s="53"/>
      <c r="H108" s="53"/>
      <c r="I108" s="53"/>
      <c r="J108" s="53"/>
      <c r="K108" s="53"/>
      <c r="L108" s="53"/>
    </row>
    <row r="109" spans="1:12" ht="12.75" customHeight="1">
      <c r="A109" s="8">
        <v>5011</v>
      </c>
      <c r="B109" s="56" t="s">
        <v>55</v>
      </c>
      <c r="C109" s="55"/>
      <c r="D109" s="51">
        <v>2279</v>
      </c>
      <c r="E109" s="53"/>
      <c r="F109" s="53"/>
      <c r="G109" s="53"/>
      <c r="H109" s="53"/>
      <c r="I109" s="53"/>
      <c r="J109" s="53"/>
      <c r="K109" s="53"/>
      <c r="L109" s="53"/>
    </row>
    <row r="110" spans="1:12" ht="12.75" customHeight="1">
      <c r="A110" s="7" t="s">
        <v>56</v>
      </c>
      <c r="B110" s="54"/>
      <c r="C110" s="55"/>
      <c r="D110" s="55">
        <f>SUM(D109)</f>
        <v>2279</v>
      </c>
      <c r="E110" s="53"/>
      <c r="F110" s="53"/>
      <c r="G110" s="53"/>
      <c r="H110" s="53"/>
      <c r="I110" s="53"/>
      <c r="J110" s="53"/>
      <c r="K110" s="53"/>
      <c r="L110" s="53"/>
    </row>
    <row r="111" spans="1:12" ht="12.75" customHeight="1">
      <c r="A111" s="7"/>
      <c r="B111" s="54"/>
      <c r="C111" s="55"/>
      <c r="D111" s="55"/>
      <c r="E111" s="53"/>
      <c r="F111" s="53"/>
      <c r="G111" s="53"/>
      <c r="H111" s="53"/>
      <c r="I111" s="53"/>
      <c r="J111" s="53"/>
      <c r="K111" s="53"/>
      <c r="L111" s="53"/>
    </row>
    <row r="112" spans="1:12" ht="12.75" customHeight="1">
      <c r="A112" s="57" t="s">
        <v>57</v>
      </c>
      <c r="B112" s="54"/>
      <c r="C112" s="55"/>
      <c r="D112" s="55"/>
      <c r="E112" s="58"/>
      <c r="F112" s="53"/>
      <c r="G112" s="53"/>
      <c r="H112" s="53"/>
      <c r="I112" s="53"/>
      <c r="J112" s="53"/>
      <c r="K112" s="53"/>
      <c r="L112" s="53"/>
    </row>
    <row r="113" spans="1:12" ht="12.75" customHeight="1">
      <c r="A113" s="59">
        <v>6011</v>
      </c>
      <c r="B113" s="60" t="s">
        <v>58</v>
      </c>
      <c r="C113" s="55"/>
      <c r="D113" s="61">
        <v>24759</v>
      </c>
      <c r="E113" s="58"/>
      <c r="F113" s="53"/>
      <c r="G113" s="53"/>
      <c r="H113" s="53"/>
      <c r="I113" s="53"/>
      <c r="J113" s="53"/>
      <c r="K113" s="53"/>
      <c r="L113" s="53"/>
    </row>
    <row r="114" spans="1:12" ht="12.75" customHeight="1">
      <c r="A114" s="57" t="s">
        <v>59</v>
      </c>
      <c r="B114" s="54"/>
      <c r="C114" s="55"/>
      <c r="D114" s="55">
        <f>SUM(D113)</f>
        <v>24759</v>
      </c>
      <c r="E114" s="53"/>
      <c r="F114" s="53"/>
      <c r="G114" s="53"/>
      <c r="H114" s="53"/>
      <c r="I114" s="53"/>
      <c r="J114" s="53"/>
      <c r="K114" s="53"/>
      <c r="L114" s="53"/>
    </row>
    <row r="115" spans="1:12" ht="12.75" customHeight="1">
      <c r="A115" s="7"/>
      <c r="B115" s="54"/>
      <c r="C115" s="55"/>
      <c r="D115" s="55"/>
      <c r="E115" s="53"/>
      <c r="F115" s="53"/>
      <c r="G115" s="53"/>
      <c r="H115" s="53"/>
      <c r="I115" s="53"/>
      <c r="J115" s="53"/>
      <c r="K115" s="53"/>
      <c r="L115" s="53"/>
    </row>
    <row r="116" spans="1:12" ht="12.75" customHeight="1">
      <c r="A116" s="62" t="s">
        <v>60</v>
      </c>
      <c r="B116" s="5"/>
      <c r="C116" s="7">
        <f>SUM(C29)</f>
        <v>77073</v>
      </c>
      <c r="D116" s="15">
        <f>D44+D87+D93+D99+D106+D110+D114+D38</f>
        <v>77073</v>
      </c>
      <c r="E116" s="53"/>
      <c r="F116" s="53"/>
      <c r="G116" s="53"/>
      <c r="H116" s="53"/>
      <c r="I116" s="53"/>
      <c r="J116" s="53"/>
      <c r="K116" s="53"/>
      <c r="L116" s="53"/>
    </row>
    <row r="117" spans="1:12" ht="12.75" customHeight="1">
      <c r="A117" s="62"/>
      <c r="B117" s="63"/>
      <c r="C117" s="7"/>
      <c r="D117" s="15"/>
      <c r="E117" s="53"/>
      <c r="F117" s="53"/>
      <c r="G117" s="53"/>
      <c r="H117" s="53"/>
      <c r="I117" s="53"/>
      <c r="J117" s="53"/>
      <c r="K117" s="53"/>
      <c r="L117" s="53"/>
    </row>
    <row r="118" spans="1:12" ht="12.75" customHeight="1">
      <c r="A118" s="62"/>
      <c r="B118" s="63"/>
      <c r="C118" s="7"/>
      <c r="D118" s="15"/>
      <c r="E118" s="53"/>
      <c r="F118" s="53"/>
      <c r="G118" s="53"/>
      <c r="H118" s="53"/>
      <c r="I118" s="53"/>
      <c r="J118" s="53"/>
      <c r="K118" s="53"/>
      <c r="L118" s="53"/>
    </row>
    <row r="119" spans="1:12" ht="12.75" customHeight="1">
      <c r="A119" s="62" t="s">
        <v>61</v>
      </c>
      <c r="B119" s="31"/>
      <c r="C119" s="7"/>
      <c r="D119" s="15"/>
      <c r="E119" s="53"/>
      <c r="F119" s="53"/>
      <c r="G119" s="53"/>
      <c r="H119" s="53"/>
      <c r="I119" s="53"/>
      <c r="J119" s="53"/>
      <c r="K119" s="53"/>
      <c r="L119" s="53"/>
    </row>
    <row r="120" spans="1:12" ht="12.75" customHeight="1">
      <c r="A120" s="62"/>
      <c r="B120" s="63"/>
      <c r="C120" s="7"/>
      <c r="D120" s="15"/>
      <c r="E120" s="53"/>
      <c r="F120" s="53"/>
      <c r="G120" s="53"/>
      <c r="H120" s="53"/>
      <c r="I120" s="53"/>
      <c r="J120" s="53"/>
      <c r="K120" s="53"/>
      <c r="L120" s="53"/>
    </row>
    <row r="121" spans="1:12" ht="12.75" customHeight="1">
      <c r="A121" s="64" t="s">
        <v>7</v>
      </c>
      <c r="B121" s="63"/>
      <c r="C121" s="7"/>
      <c r="D121" s="15"/>
      <c r="E121" s="53"/>
      <c r="F121" s="53"/>
      <c r="G121" s="53"/>
      <c r="H121" s="53"/>
      <c r="I121" s="53"/>
      <c r="J121" s="53"/>
      <c r="K121" s="53"/>
      <c r="L121" s="53"/>
    </row>
    <row r="122" spans="1:12" ht="12.75" customHeight="1">
      <c r="A122" s="65">
        <v>1053</v>
      </c>
      <c r="B122" s="45" t="s">
        <v>62</v>
      </c>
      <c r="C122" s="8">
        <v>8123</v>
      </c>
      <c r="D122" s="15"/>
      <c r="E122" s="53"/>
      <c r="F122" s="53"/>
      <c r="G122" s="53"/>
      <c r="H122" s="53"/>
      <c r="I122" s="53"/>
      <c r="J122" s="53"/>
      <c r="K122" s="53"/>
      <c r="L122" s="53"/>
    </row>
    <row r="123" spans="1:12" ht="12.75" customHeight="1">
      <c r="A123" s="65">
        <v>1073</v>
      </c>
      <c r="B123" s="45" t="s">
        <v>63</v>
      </c>
      <c r="C123" s="8">
        <v>242</v>
      </c>
      <c r="D123" s="15"/>
      <c r="E123" s="53"/>
      <c r="F123" s="53"/>
      <c r="G123" s="53"/>
      <c r="H123" s="53"/>
      <c r="I123" s="53"/>
      <c r="J123" s="53"/>
      <c r="K123" s="53"/>
      <c r="L123" s="53"/>
    </row>
    <row r="124" spans="1:12" ht="12.75" customHeight="1">
      <c r="A124" s="65">
        <v>1075</v>
      </c>
      <c r="B124" s="45" t="s">
        <v>64</v>
      </c>
      <c r="C124" s="8">
        <v>5207</v>
      </c>
      <c r="D124" s="15"/>
      <c r="E124" s="53"/>
      <c r="F124" s="53"/>
      <c r="G124" s="53"/>
      <c r="H124" s="53"/>
      <c r="I124" s="53"/>
      <c r="J124" s="53"/>
      <c r="K124" s="53"/>
      <c r="L124" s="53"/>
    </row>
    <row r="125" spans="1:12" ht="12.75" customHeight="1">
      <c r="A125" s="65">
        <v>1080</v>
      </c>
      <c r="B125" s="45" t="s">
        <v>65</v>
      </c>
      <c r="C125" s="8">
        <v>-6739</v>
      </c>
      <c r="D125" s="15"/>
      <c r="E125" s="53"/>
      <c r="F125" s="53"/>
      <c r="G125" s="53"/>
      <c r="H125" s="53"/>
      <c r="I125" s="53"/>
      <c r="J125" s="53"/>
      <c r="K125" s="53"/>
      <c r="L125" s="53"/>
    </row>
    <row r="126" spans="1:12" ht="12.75" customHeight="1">
      <c r="A126" s="65">
        <v>1097</v>
      </c>
      <c r="B126" s="45" t="s">
        <v>66</v>
      </c>
      <c r="C126" s="8">
        <v>5325</v>
      </c>
      <c r="D126" s="15"/>
      <c r="E126" s="53"/>
      <c r="F126" s="53"/>
      <c r="G126" s="53"/>
      <c r="H126" s="53"/>
      <c r="I126" s="53"/>
      <c r="J126" s="53"/>
      <c r="K126" s="53"/>
      <c r="L126" s="53"/>
    </row>
    <row r="127" spans="1:12" ht="12.75" customHeight="1">
      <c r="A127" s="65">
        <v>1150</v>
      </c>
      <c r="B127" s="45" t="s">
        <v>67</v>
      </c>
      <c r="C127" s="8">
        <v>6627</v>
      </c>
      <c r="D127" s="15"/>
      <c r="E127" s="53"/>
      <c r="F127" s="53"/>
      <c r="G127" s="53"/>
      <c r="H127" s="53"/>
      <c r="I127" s="53"/>
      <c r="J127" s="53"/>
      <c r="K127" s="53"/>
      <c r="L127" s="53"/>
    </row>
    <row r="128" spans="1:12" ht="12.75" customHeight="1">
      <c r="A128" s="65">
        <v>1160</v>
      </c>
      <c r="B128" s="45" t="s">
        <v>164</v>
      </c>
      <c r="C128" s="8">
        <v>8309</v>
      </c>
      <c r="D128" s="15"/>
      <c r="E128" s="53"/>
      <c r="F128" s="53"/>
      <c r="G128" s="53"/>
      <c r="H128" s="53"/>
      <c r="I128" s="53"/>
      <c r="J128" s="53"/>
      <c r="K128" s="53"/>
      <c r="L128" s="53"/>
    </row>
    <row r="129" spans="1:12" ht="12.75" customHeight="1">
      <c r="A129" s="65">
        <v>1174</v>
      </c>
      <c r="B129" s="66" t="s">
        <v>68</v>
      </c>
      <c r="C129" s="8">
        <v>45000</v>
      </c>
      <c r="D129" s="15"/>
      <c r="E129" s="53"/>
      <c r="F129" s="53"/>
      <c r="G129" s="53"/>
      <c r="H129" s="53"/>
      <c r="I129" s="53"/>
      <c r="J129" s="53"/>
      <c r="K129" s="53"/>
      <c r="L129" s="53"/>
    </row>
    <row r="130" spans="1:12" ht="12.75" customHeight="1">
      <c r="A130" s="65">
        <v>1174</v>
      </c>
      <c r="B130" s="66" t="s">
        <v>69</v>
      </c>
      <c r="C130" s="8">
        <v>-177905</v>
      </c>
      <c r="D130" s="15"/>
      <c r="E130" s="53"/>
      <c r="F130" s="53"/>
      <c r="G130" s="53"/>
      <c r="H130" s="53"/>
      <c r="I130" s="53"/>
      <c r="J130" s="53"/>
      <c r="K130" s="53"/>
      <c r="L130" s="53"/>
    </row>
    <row r="131" spans="1:12" ht="12.75" customHeight="1">
      <c r="A131" s="65">
        <v>1177</v>
      </c>
      <c r="B131" s="67" t="s">
        <v>70</v>
      </c>
      <c r="C131" s="8">
        <v>-63025</v>
      </c>
      <c r="D131" s="15"/>
      <c r="E131" s="53"/>
      <c r="F131" s="53"/>
      <c r="G131" s="53"/>
      <c r="H131" s="53"/>
      <c r="I131" s="53"/>
      <c r="J131" s="53"/>
      <c r="K131" s="53"/>
      <c r="L131" s="53"/>
    </row>
    <row r="132" spans="1:12" ht="12.75" customHeight="1">
      <c r="A132" s="65">
        <v>1194</v>
      </c>
      <c r="B132" s="45" t="s">
        <v>71</v>
      </c>
      <c r="C132" s="68">
        <v>36216</v>
      </c>
      <c r="D132" s="15"/>
      <c r="E132" s="53"/>
      <c r="F132" s="53"/>
      <c r="G132" s="53"/>
      <c r="H132" s="53"/>
      <c r="I132" s="53"/>
      <c r="J132" s="53"/>
      <c r="K132" s="53"/>
      <c r="L132" s="53"/>
    </row>
    <row r="133" spans="1:12" ht="12.75" customHeight="1">
      <c r="A133" s="65">
        <v>1201</v>
      </c>
      <c r="B133" s="45" t="s">
        <v>72</v>
      </c>
      <c r="C133" s="68">
        <v>18</v>
      </c>
      <c r="D133" s="15"/>
      <c r="E133" s="53"/>
      <c r="F133" s="53"/>
      <c r="G133" s="53"/>
      <c r="H133" s="53"/>
      <c r="I133" s="53"/>
      <c r="J133" s="53"/>
      <c r="K133" s="53"/>
      <c r="L133" s="53"/>
    </row>
    <row r="134" spans="1:12" ht="12.75" customHeight="1">
      <c r="A134" s="65">
        <v>1230</v>
      </c>
      <c r="B134" s="45" t="s">
        <v>73</v>
      </c>
      <c r="C134" s="8">
        <v>351</v>
      </c>
      <c r="D134" s="15"/>
      <c r="E134" s="53"/>
      <c r="F134" s="53"/>
      <c r="G134" s="53"/>
      <c r="H134" s="53"/>
      <c r="I134" s="53"/>
      <c r="J134" s="53"/>
      <c r="K134" s="53"/>
      <c r="L134" s="53"/>
    </row>
    <row r="135" spans="1:12" ht="12.75" customHeight="1">
      <c r="A135" s="65">
        <v>1241</v>
      </c>
      <c r="B135" s="45" t="s">
        <v>75</v>
      </c>
      <c r="C135" s="8">
        <v>664</v>
      </c>
      <c r="D135" s="15"/>
      <c r="E135" s="52"/>
      <c r="F135" s="53"/>
      <c r="G135" s="53"/>
      <c r="H135" s="53"/>
      <c r="I135" s="53"/>
      <c r="J135" s="53"/>
      <c r="K135" s="53"/>
      <c r="L135" s="53"/>
    </row>
    <row r="136" spans="1:12" ht="12.75" customHeight="1">
      <c r="A136" s="65">
        <v>1242</v>
      </c>
      <c r="B136" s="45" t="s">
        <v>74</v>
      </c>
      <c r="C136" s="8">
        <v>39</v>
      </c>
      <c r="D136" s="15"/>
      <c r="E136" s="52"/>
      <c r="F136" s="53"/>
      <c r="G136" s="53"/>
      <c r="H136" s="53"/>
      <c r="I136" s="53"/>
      <c r="J136" s="53"/>
      <c r="K136" s="53"/>
      <c r="L136" s="53"/>
    </row>
    <row r="137" spans="1:12" ht="12.75" customHeight="1">
      <c r="A137" s="65">
        <v>1270</v>
      </c>
      <c r="B137" s="45" t="s">
        <v>67</v>
      </c>
      <c r="C137" s="8">
        <v>1680</v>
      </c>
      <c r="D137" s="15"/>
      <c r="E137" s="52"/>
      <c r="F137" s="53"/>
      <c r="G137" s="53"/>
      <c r="H137" s="53"/>
      <c r="I137" s="53"/>
      <c r="J137" s="53"/>
      <c r="K137" s="53"/>
      <c r="L137" s="53"/>
    </row>
    <row r="138" spans="1:12" ht="12.75" customHeight="1">
      <c r="A138" s="65">
        <v>1290</v>
      </c>
      <c r="B138" s="45" t="s">
        <v>165</v>
      </c>
      <c r="C138" s="8">
        <v>236</v>
      </c>
      <c r="D138" s="15"/>
      <c r="E138" s="53"/>
      <c r="F138" s="53"/>
      <c r="G138" s="53"/>
      <c r="H138" s="53"/>
      <c r="I138" s="53"/>
      <c r="J138" s="53"/>
      <c r="K138" s="53"/>
      <c r="L138" s="53"/>
    </row>
    <row r="139" spans="1:12" ht="12.75" customHeight="1">
      <c r="A139" s="65">
        <v>1305</v>
      </c>
      <c r="B139" s="45" t="s">
        <v>166</v>
      </c>
      <c r="C139" s="8">
        <v>-5900</v>
      </c>
      <c r="D139" s="15"/>
      <c r="E139" s="53"/>
      <c r="F139" s="53"/>
      <c r="G139" s="53"/>
      <c r="H139" s="53"/>
      <c r="I139" s="53"/>
      <c r="J139" s="53"/>
      <c r="K139" s="53"/>
      <c r="L139" s="53"/>
    </row>
    <row r="140" spans="1:12" ht="12.75" customHeight="1">
      <c r="A140" s="65">
        <v>1311</v>
      </c>
      <c r="B140" s="45" t="s">
        <v>75</v>
      </c>
      <c r="C140" s="8">
        <v>234</v>
      </c>
      <c r="D140" s="15"/>
      <c r="E140" s="53"/>
      <c r="F140" s="53"/>
      <c r="G140" s="53"/>
      <c r="H140" s="53"/>
      <c r="I140" s="53"/>
      <c r="J140" s="53"/>
      <c r="K140" s="53"/>
      <c r="L140" s="53"/>
    </row>
    <row r="141" spans="1:12" ht="12.75" customHeight="1">
      <c r="A141" s="65">
        <v>1320</v>
      </c>
      <c r="B141" s="45" t="s">
        <v>167</v>
      </c>
      <c r="C141" s="8">
        <v>75</v>
      </c>
      <c r="D141" s="15"/>
      <c r="E141" s="53"/>
      <c r="F141" s="53"/>
      <c r="G141" s="53"/>
      <c r="H141" s="53"/>
      <c r="I141" s="53"/>
      <c r="J141" s="53"/>
      <c r="K141" s="53"/>
      <c r="L141" s="53"/>
    </row>
    <row r="142" spans="1:12" ht="12.75" customHeight="1">
      <c r="A142" s="65">
        <v>1322</v>
      </c>
      <c r="B142" s="45" t="s">
        <v>76</v>
      </c>
      <c r="C142" s="8">
        <v>75</v>
      </c>
      <c r="D142" s="15"/>
      <c r="E142" s="53"/>
      <c r="F142" s="53"/>
      <c r="G142" s="53"/>
      <c r="H142" s="53"/>
      <c r="I142" s="53"/>
      <c r="J142" s="53"/>
      <c r="K142" s="53"/>
      <c r="L142" s="53"/>
    </row>
    <row r="143" spans="1:12" ht="12.75" customHeight="1">
      <c r="A143" s="65">
        <v>1324</v>
      </c>
      <c r="B143" s="45" t="s">
        <v>168</v>
      </c>
      <c r="C143" s="8">
        <v>3</v>
      </c>
      <c r="D143" s="15"/>
      <c r="E143" s="53"/>
      <c r="F143" s="53"/>
      <c r="G143" s="53"/>
      <c r="H143" s="53"/>
      <c r="I143" s="53"/>
      <c r="J143" s="53"/>
      <c r="K143" s="53"/>
      <c r="L143" s="53"/>
    </row>
    <row r="144" spans="1:12" ht="12.75" customHeight="1">
      <c r="A144" s="65">
        <v>1325</v>
      </c>
      <c r="B144" s="45" t="s">
        <v>67</v>
      </c>
      <c r="C144" s="8">
        <v>34</v>
      </c>
      <c r="D144" s="15"/>
      <c r="E144" s="53"/>
      <c r="F144" s="53"/>
      <c r="G144" s="53"/>
      <c r="H144" s="53"/>
      <c r="I144" s="53"/>
      <c r="J144" s="53"/>
      <c r="K144" s="53"/>
      <c r="L144" s="53"/>
    </row>
    <row r="145" spans="1:12" ht="12.75" customHeight="1">
      <c r="A145" s="65">
        <v>1401</v>
      </c>
      <c r="B145" s="45" t="s">
        <v>73</v>
      </c>
      <c r="C145" s="15">
        <f>SUM(C146:C155)</f>
        <v>16198</v>
      </c>
      <c r="D145" s="15"/>
      <c r="E145" s="53"/>
      <c r="F145" s="53"/>
      <c r="G145" s="53"/>
      <c r="H145" s="53"/>
      <c r="I145" s="53"/>
      <c r="J145" s="53"/>
      <c r="K145" s="53"/>
      <c r="L145" s="53"/>
    </row>
    <row r="146" spans="1:12" ht="12.75" customHeight="1">
      <c r="A146" s="65"/>
      <c r="B146" s="69" t="s">
        <v>36</v>
      </c>
      <c r="C146" s="12">
        <v>1677</v>
      </c>
      <c r="D146" s="15"/>
      <c r="E146" s="53"/>
      <c r="F146" s="53"/>
      <c r="G146" s="53"/>
      <c r="H146" s="53"/>
      <c r="I146" s="53"/>
      <c r="J146" s="53"/>
      <c r="K146" s="53"/>
      <c r="L146" s="53"/>
    </row>
    <row r="147" spans="1:12" ht="12.75" customHeight="1">
      <c r="A147" s="65"/>
      <c r="B147" s="69" t="s">
        <v>38</v>
      </c>
      <c r="C147" s="12">
        <v>565</v>
      </c>
      <c r="D147" s="12"/>
      <c r="E147" s="53"/>
      <c r="F147" s="53"/>
      <c r="G147" s="53"/>
      <c r="H147" s="53"/>
      <c r="I147" s="53"/>
      <c r="J147" s="53"/>
      <c r="K147" s="53"/>
      <c r="L147" s="53"/>
    </row>
    <row r="148" spans="1:12" ht="12.75" customHeight="1">
      <c r="A148" s="65"/>
      <c r="B148" s="69" t="s">
        <v>39</v>
      </c>
      <c r="C148" s="19">
        <v>240</v>
      </c>
      <c r="D148" s="19"/>
      <c r="E148" s="53"/>
      <c r="F148" s="53"/>
      <c r="G148" s="53"/>
      <c r="H148" s="53"/>
      <c r="I148" s="53"/>
      <c r="J148" s="53"/>
      <c r="K148" s="53"/>
      <c r="L148" s="53"/>
    </row>
    <row r="149" spans="1:12" ht="12.75" customHeight="1">
      <c r="A149" s="65"/>
      <c r="B149" s="69" t="s">
        <v>40</v>
      </c>
      <c r="C149" s="19">
        <v>120</v>
      </c>
      <c r="D149" s="19"/>
      <c r="E149" s="53"/>
      <c r="F149" s="53"/>
      <c r="G149" s="53"/>
      <c r="H149" s="53"/>
      <c r="I149" s="53"/>
      <c r="J149" s="53"/>
      <c r="K149" s="53"/>
      <c r="L149" s="53"/>
    </row>
    <row r="150" spans="1:12" ht="12.75" customHeight="1">
      <c r="A150" s="65"/>
      <c r="B150" s="69" t="s">
        <v>41</v>
      </c>
      <c r="C150" s="19">
        <v>700</v>
      </c>
      <c r="D150" s="19"/>
      <c r="E150" s="53"/>
      <c r="F150" s="53"/>
      <c r="G150" s="53"/>
      <c r="H150" s="53"/>
      <c r="I150" s="53"/>
      <c r="J150" s="53"/>
      <c r="K150" s="53"/>
      <c r="L150" s="53"/>
    </row>
    <row r="151" spans="1:12" ht="12.75" customHeight="1">
      <c r="A151" s="65"/>
      <c r="B151" s="69" t="s">
        <v>42</v>
      </c>
      <c r="C151" s="19">
        <v>340</v>
      </c>
      <c r="D151" s="19"/>
      <c r="E151" s="53"/>
      <c r="F151" s="53"/>
      <c r="G151" s="53"/>
      <c r="H151" s="53"/>
      <c r="I151" s="53"/>
      <c r="J151" s="53"/>
      <c r="K151" s="53"/>
      <c r="L151" s="53"/>
    </row>
    <row r="152" spans="1:12" ht="12.75" customHeight="1">
      <c r="A152" s="65"/>
      <c r="B152" s="69" t="s">
        <v>43</v>
      </c>
      <c r="C152" s="19">
        <v>770</v>
      </c>
      <c r="D152" s="19"/>
      <c r="E152" s="53"/>
      <c r="F152" s="53"/>
      <c r="G152" s="53"/>
      <c r="H152" s="53"/>
      <c r="I152" s="53"/>
      <c r="J152" s="53"/>
      <c r="K152" s="53"/>
      <c r="L152" s="53"/>
    </row>
    <row r="153" spans="1:12" ht="12.75" customHeight="1">
      <c r="A153" s="65"/>
      <c r="B153" s="69" t="s">
        <v>44</v>
      </c>
      <c r="C153" s="19">
        <v>230</v>
      </c>
      <c r="D153" s="19"/>
      <c r="E153" s="53"/>
      <c r="F153" s="53"/>
      <c r="G153" s="53"/>
      <c r="H153" s="53"/>
      <c r="I153" s="53"/>
      <c r="J153" s="53"/>
      <c r="K153" s="53"/>
      <c r="L153" s="53"/>
    </row>
    <row r="154" spans="1:12" ht="12.75" customHeight="1">
      <c r="A154" s="65"/>
      <c r="B154" s="69" t="s">
        <v>77</v>
      </c>
      <c r="C154" s="19">
        <v>10065</v>
      </c>
      <c r="D154" s="19"/>
      <c r="E154" s="53"/>
      <c r="F154" s="53"/>
      <c r="G154" s="53"/>
      <c r="H154" s="53"/>
      <c r="I154" s="53"/>
      <c r="J154" s="53"/>
      <c r="K154" s="53"/>
      <c r="L154" s="53"/>
    </row>
    <row r="155" spans="1:12" ht="12.75" customHeight="1">
      <c r="A155" s="62"/>
      <c r="B155" s="69" t="s">
        <v>78</v>
      </c>
      <c r="C155" s="19">
        <v>1491</v>
      </c>
      <c r="D155" s="19"/>
      <c r="E155" s="53"/>
      <c r="F155" s="53"/>
      <c r="G155" s="53"/>
      <c r="H155" s="53"/>
      <c r="I155" s="53"/>
      <c r="J155" s="53"/>
      <c r="K155" s="53"/>
      <c r="L155" s="53"/>
    </row>
    <row r="156" spans="1:12" ht="12.75" customHeight="1">
      <c r="A156" s="65">
        <v>1421</v>
      </c>
      <c r="B156" s="45" t="s">
        <v>79</v>
      </c>
      <c r="C156" s="14">
        <f>SUM(C157:C161)</f>
        <v>-7306</v>
      </c>
      <c r="D156" s="19"/>
      <c r="E156" s="53"/>
      <c r="F156" s="53"/>
      <c r="G156" s="53"/>
      <c r="H156" s="53"/>
      <c r="I156" s="53"/>
      <c r="J156" s="53"/>
      <c r="K156" s="53"/>
      <c r="L156" s="53"/>
    </row>
    <row r="157" spans="1:12" ht="12.75" customHeight="1">
      <c r="A157" s="65"/>
      <c r="B157" s="69" t="s">
        <v>36</v>
      </c>
      <c r="C157" s="12">
        <v>317</v>
      </c>
      <c r="D157" s="19"/>
      <c r="E157" s="53"/>
      <c r="F157" s="53"/>
      <c r="G157" s="53"/>
      <c r="H157" s="53"/>
      <c r="I157" s="53"/>
      <c r="J157" s="53"/>
      <c r="K157" s="53"/>
      <c r="L157" s="53"/>
    </row>
    <row r="158" spans="1:12" ht="12.75" customHeight="1">
      <c r="A158" s="65"/>
      <c r="B158" s="69" t="s">
        <v>40</v>
      </c>
      <c r="C158" s="12">
        <v>98</v>
      </c>
      <c r="D158" s="19"/>
      <c r="E158" s="53"/>
      <c r="F158" s="53"/>
      <c r="G158" s="53"/>
      <c r="H158" s="53"/>
      <c r="I158" s="53"/>
      <c r="J158" s="53"/>
      <c r="K158" s="53"/>
      <c r="L158" s="53"/>
    </row>
    <row r="159" spans="1:12" ht="12.75" customHeight="1">
      <c r="A159" s="65"/>
      <c r="B159" s="69" t="s">
        <v>41</v>
      </c>
      <c r="C159" s="19">
        <v>1047</v>
      </c>
      <c r="D159" s="19"/>
      <c r="E159" s="53"/>
      <c r="F159" s="53"/>
      <c r="G159" s="53"/>
      <c r="H159" s="53"/>
      <c r="I159" s="53"/>
      <c r="J159" s="53"/>
      <c r="K159" s="53"/>
      <c r="L159" s="53"/>
    </row>
    <row r="160" spans="1:12" ht="12.75" customHeight="1">
      <c r="A160" s="62"/>
      <c r="B160" s="69" t="s">
        <v>77</v>
      </c>
      <c r="C160" s="19">
        <v>-6943</v>
      </c>
      <c r="D160" s="19"/>
      <c r="E160" s="53"/>
      <c r="F160" s="53"/>
      <c r="G160" s="53"/>
      <c r="H160" s="53"/>
      <c r="I160" s="53"/>
      <c r="J160" s="53"/>
      <c r="K160" s="53"/>
      <c r="L160" s="53"/>
    </row>
    <row r="161" spans="1:12" ht="12.75" customHeight="1">
      <c r="A161" s="62"/>
      <c r="B161" s="69" t="s">
        <v>28</v>
      </c>
      <c r="C161" s="19">
        <v>-1825</v>
      </c>
      <c r="D161" s="19"/>
      <c r="E161" s="53"/>
      <c r="F161" s="53"/>
      <c r="G161" s="53"/>
      <c r="H161" s="53"/>
      <c r="I161" s="53"/>
      <c r="J161" s="53"/>
      <c r="K161" s="53"/>
      <c r="L161" s="53"/>
    </row>
    <row r="162" spans="1:12" ht="12.75" customHeight="1">
      <c r="A162" s="65">
        <v>1423</v>
      </c>
      <c r="B162" s="45" t="s">
        <v>80</v>
      </c>
      <c r="C162" s="14">
        <f>SUM(C163:C164)</f>
        <v>-2368</v>
      </c>
      <c r="D162" s="19"/>
      <c r="E162" s="53"/>
      <c r="F162" s="53"/>
      <c r="G162" s="53"/>
      <c r="H162" s="53"/>
      <c r="I162" s="53"/>
      <c r="J162" s="53"/>
      <c r="K162" s="53"/>
      <c r="L162" s="53"/>
    </row>
    <row r="163" spans="1:12" ht="12.75" customHeight="1">
      <c r="A163" s="62"/>
      <c r="B163" s="69" t="s">
        <v>77</v>
      </c>
      <c r="C163" s="19">
        <v>-1875</v>
      </c>
      <c r="D163" s="19"/>
      <c r="E163" s="53"/>
      <c r="F163" s="53"/>
      <c r="G163" s="53"/>
      <c r="H163" s="53"/>
      <c r="I163" s="53"/>
      <c r="J163" s="53"/>
      <c r="K163" s="53"/>
      <c r="L163" s="53"/>
    </row>
    <row r="164" spans="1:12" ht="12.75" customHeight="1">
      <c r="A164" s="62"/>
      <c r="B164" s="69" t="s">
        <v>28</v>
      </c>
      <c r="C164" s="19">
        <v>-493</v>
      </c>
      <c r="D164" s="19"/>
      <c r="E164" s="53"/>
      <c r="F164" s="53"/>
      <c r="G164" s="53"/>
      <c r="H164" s="53"/>
      <c r="I164" s="53"/>
      <c r="J164" s="53"/>
      <c r="K164" s="53"/>
      <c r="L164" s="53"/>
    </row>
    <row r="165" spans="1:12" ht="12.75" customHeight="1">
      <c r="A165" s="64" t="s">
        <v>7</v>
      </c>
      <c r="B165" s="63"/>
      <c r="C165" s="7">
        <f>SUM(C123+C124+C125+C126+C128+C129+C130+C131+C132+C135+C138+C139+C145+C156+C162+C122+C136+C137++C140+C141+C142+C143+C144+C134+C133+C127)</f>
        <v>-128587</v>
      </c>
      <c r="D165" s="15"/>
      <c r="E165" s="53"/>
      <c r="F165" s="53"/>
      <c r="G165" s="53"/>
      <c r="H165" s="52"/>
      <c r="I165" s="52"/>
      <c r="J165" s="53"/>
      <c r="K165" s="53"/>
      <c r="L165" s="53"/>
    </row>
    <row r="166" spans="1:12" ht="12.75" customHeight="1">
      <c r="A166" s="62"/>
      <c r="B166" s="63"/>
      <c r="C166" s="7"/>
      <c r="D166" s="15"/>
      <c r="E166" s="53"/>
      <c r="F166" s="53"/>
      <c r="G166" s="53"/>
      <c r="H166" s="52"/>
      <c r="I166" s="52"/>
      <c r="J166" s="53"/>
      <c r="K166" s="53"/>
      <c r="L166" s="53"/>
    </row>
    <row r="167" spans="1:12" ht="12.75" customHeight="1">
      <c r="A167" s="64" t="s">
        <v>81</v>
      </c>
      <c r="B167" s="63"/>
      <c r="C167" s="7"/>
      <c r="D167" s="15"/>
      <c r="E167" s="53"/>
      <c r="F167" s="53"/>
      <c r="G167" s="53"/>
      <c r="H167" s="52"/>
      <c r="I167" s="52"/>
      <c r="J167" s="53"/>
      <c r="K167" s="53"/>
      <c r="L167" s="53"/>
    </row>
    <row r="168" spans="1:12" ht="12.75" customHeight="1">
      <c r="A168" s="65">
        <v>2305</v>
      </c>
      <c r="B168" s="45" t="s">
        <v>36</v>
      </c>
      <c r="C168" s="7"/>
      <c r="D168" s="15">
        <f>SUM(D169:D170)</f>
        <v>1994</v>
      </c>
      <c r="E168" s="53"/>
      <c r="F168" s="53"/>
      <c r="G168" s="53"/>
      <c r="H168" s="52"/>
      <c r="I168" s="52"/>
      <c r="J168" s="53"/>
      <c r="K168" s="53"/>
      <c r="L168" s="53"/>
    </row>
    <row r="169" spans="1:12" ht="12.75" customHeight="1">
      <c r="A169" s="64"/>
      <c r="B169" s="69" t="s">
        <v>82</v>
      </c>
      <c r="C169" s="7"/>
      <c r="D169" s="12">
        <v>317</v>
      </c>
      <c r="E169" s="53"/>
      <c r="F169" s="53"/>
      <c r="G169" s="53"/>
      <c r="H169" s="52"/>
      <c r="I169" s="52"/>
      <c r="J169" s="53"/>
      <c r="K169" s="53"/>
      <c r="L169" s="53"/>
    </row>
    <row r="170" spans="1:12" ht="12.75" customHeight="1">
      <c r="A170" s="64"/>
      <c r="B170" s="69" t="s">
        <v>83</v>
      </c>
      <c r="C170" s="7"/>
      <c r="D170" s="12">
        <v>1677</v>
      </c>
      <c r="E170" s="53"/>
      <c r="F170" s="53"/>
      <c r="G170" s="53"/>
      <c r="H170" s="52"/>
      <c r="I170" s="52"/>
      <c r="J170" s="53"/>
      <c r="K170" s="53"/>
      <c r="L170" s="53"/>
    </row>
    <row r="171" spans="1:12" ht="12.75" customHeight="1">
      <c r="A171" s="65">
        <v>2310</v>
      </c>
      <c r="B171" s="45" t="s">
        <v>38</v>
      </c>
      <c r="C171" s="7"/>
      <c r="D171" s="39">
        <f>SUM(D172:D173)</f>
        <v>565</v>
      </c>
      <c r="E171" s="52"/>
      <c r="F171" s="53"/>
      <c r="G171" s="53"/>
      <c r="H171" s="52"/>
      <c r="I171" s="52"/>
      <c r="J171" s="53"/>
      <c r="K171" s="53"/>
      <c r="L171" s="53"/>
    </row>
    <row r="172" spans="1:12" ht="12.75" customHeight="1">
      <c r="A172" s="62"/>
      <c r="B172" s="69" t="s">
        <v>82</v>
      </c>
      <c r="C172" s="7"/>
      <c r="D172" s="19">
        <v>100</v>
      </c>
      <c r="E172" s="53"/>
      <c r="F172" s="53"/>
      <c r="G172" s="53"/>
      <c r="H172" s="52"/>
      <c r="I172" s="52"/>
      <c r="J172" s="53"/>
      <c r="K172" s="53"/>
      <c r="L172" s="53"/>
    </row>
    <row r="173" spans="1:12" ht="12.75" customHeight="1">
      <c r="A173" s="62"/>
      <c r="B173" s="69" t="s">
        <v>83</v>
      </c>
      <c r="C173" s="70"/>
      <c r="D173" s="19">
        <v>465</v>
      </c>
      <c r="E173" s="53"/>
      <c r="F173" s="53"/>
      <c r="G173" s="53"/>
      <c r="H173" s="52"/>
      <c r="I173" s="52"/>
      <c r="J173" s="53"/>
      <c r="K173" s="53"/>
      <c r="L173" s="53"/>
    </row>
    <row r="174" spans="1:12" ht="12.75" customHeight="1">
      <c r="A174" s="65">
        <v>2309</v>
      </c>
      <c r="B174" s="45" t="s">
        <v>37</v>
      </c>
      <c r="C174" s="7"/>
      <c r="D174" s="15">
        <f>SUM(D175:D176)</f>
        <v>0</v>
      </c>
      <c r="E174" s="52"/>
      <c r="F174" s="53"/>
      <c r="G174" s="53"/>
      <c r="H174" s="53"/>
      <c r="I174" s="53"/>
      <c r="J174" s="53"/>
      <c r="K174" s="53"/>
      <c r="L174" s="53"/>
    </row>
    <row r="175" spans="1:12" ht="12.75" customHeight="1">
      <c r="A175" s="62"/>
      <c r="B175" s="69" t="s">
        <v>82</v>
      </c>
      <c r="C175" s="7"/>
      <c r="D175" s="19">
        <v>1470</v>
      </c>
      <c r="E175" s="53"/>
      <c r="F175" s="53"/>
      <c r="G175" s="53"/>
      <c r="H175" s="53"/>
      <c r="I175" s="53"/>
      <c r="J175" s="53"/>
      <c r="K175" s="53"/>
      <c r="L175" s="53"/>
    </row>
    <row r="176" spans="1:12" ht="12.75" customHeight="1">
      <c r="A176" s="62"/>
      <c r="B176" s="69" t="s">
        <v>83</v>
      </c>
      <c r="C176" s="7"/>
      <c r="D176" s="19">
        <v>-1470</v>
      </c>
      <c r="E176" s="53"/>
      <c r="F176" s="53"/>
      <c r="G176" s="53"/>
      <c r="H176" s="53"/>
      <c r="I176" s="53"/>
      <c r="J176" s="53"/>
      <c r="K176" s="53"/>
      <c r="L176" s="53"/>
    </row>
    <row r="177" spans="1:12" ht="12.75" customHeight="1">
      <c r="A177" s="62"/>
      <c r="B177" s="69"/>
      <c r="C177" s="7"/>
      <c r="D177" s="19"/>
      <c r="E177" s="53"/>
      <c r="F177" s="53"/>
      <c r="G177" s="53"/>
      <c r="H177" s="53"/>
      <c r="I177" s="53"/>
      <c r="J177" s="53"/>
      <c r="K177" s="53"/>
      <c r="L177" s="53"/>
    </row>
    <row r="178" spans="1:12" ht="12.75" customHeight="1">
      <c r="A178" s="65">
        <v>2315</v>
      </c>
      <c r="B178" s="26" t="s">
        <v>39</v>
      </c>
      <c r="C178" s="7"/>
      <c r="D178" s="15">
        <f>SUM(D179:D180)</f>
        <v>240</v>
      </c>
      <c r="E178" s="52"/>
      <c r="F178" s="53"/>
      <c r="G178" s="53"/>
      <c r="H178" s="53"/>
      <c r="I178" s="53"/>
      <c r="J178" s="53"/>
      <c r="K178" s="53"/>
      <c r="L178" s="53"/>
    </row>
    <row r="179" spans="1:12" ht="12.75" customHeight="1">
      <c r="A179" s="71"/>
      <c r="B179" s="69" t="s">
        <v>82</v>
      </c>
      <c r="C179" s="7"/>
      <c r="D179" s="12">
        <v>3449</v>
      </c>
      <c r="E179" s="53"/>
      <c r="F179" s="53"/>
      <c r="G179" s="53"/>
      <c r="H179" s="53"/>
      <c r="I179" s="53"/>
      <c r="J179" s="53"/>
      <c r="K179" s="53"/>
      <c r="L179" s="53"/>
    </row>
    <row r="180" spans="1:12" ht="12.75" customHeight="1">
      <c r="A180" s="71"/>
      <c r="B180" s="69" t="s">
        <v>83</v>
      </c>
      <c r="C180" s="7"/>
      <c r="D180" s="12">
        <v>-3209</v>
      </c>
      <c r="E180" s="53"/>
      <c r="F180" s="53"/>
      <c r="G180" s="53"/>
      <c r="H180" s="53"/>
      <c r="I180" s="53"/>
      <c r="J180" s="53"/>
      <c r="K180" s="53"/>
      <c r="L180" s="53"/>
    </row>
    <row r="181" spans="1:12" ht="12.75" customHeight="1">
      <c r="A181" s="65">
        <v>2325</v>
      </c>
      <c r="B181" s="69" t="s">
        <v>40</v>
      </c>
      <c r="C181" s="7"/>
      <c r="D181" s="15">
        <f>SUM(D182:D183)</f>
        <v>218</v>
      </c>
      <c r="E181" s="53"/>
      <c r="F181" s="53"/>
      <c r="G181" s="53"/>
      <c r="H181" s="53"/>
      <c r="I181" s="53"/>
      <c r="J181" s="53"/>
      <c r="K181" s="53"/>
      <c r="L181" s="53"/>
    </row>
    <row r="182" spans="1:12" ht="12.75" customHeight="1">
      <c r="A182" s="71"/>
      <c r="B182" s="69" t="s">
        <v>82</v>
      </c>
      <c r="C182" s="7"/>
      <c r="D182" s="12">
        <v>98</v>
      </c>
      <c r="E182" s="53"/>
      <c r="F182" s="53"/>
      <c r="G182" s="53"/>
      <c r="H182" s="53"/>
      <c r="I182" s="53"/>
      <c r="J182" s="53"/>
      <c r="K182" s="53"/>
      <c r="L182" s="53"/>
    </row>
    <row r="183" spans="1:12" ht="12.75" customHeight="1">
      <c r="A183" s="71"/>
      <c r="B183" s="69" t="s">
        <v>83</v>
      </c>
      <c r="C183" s="7"/>
      <c r="D183" s="12">
        <v>120</v>
      </c>
      <c r="E183" s="53"/>
      <c r="F183" s="53"/>
      <c r="G183" s="53"/>
      <c r="H183" s="53"/>
      <c r="I183" s="53"/>
      <c r="J183" s="53"/>
      <c r="K183" s="53"/>
      <c r="L183" s="53"/>
    </row>
    <row r="184" spans="1:12" ht="12.75" customHeight="1">
      <c r="A184" s="71">
        <v>2330</v>
      </c>
      <c r="B184" s="45" t="s">
        <v>41</v>
      </c>
      <c r="C184" s="7"/>
      <c r="D184" s="15">
        <f>SUM(D185:D186)</f>
        <v>1747</v>
      </c>
      <c r="E184" s="53"/>
      <c r="F184" s="53"/>
      <c r="G184" s="53"/>
      <c r="H184" s="53"/>
      <c r="I184" s="53"/>
      <c r="J184" s="53"/>
      <c r="K184" s="53"/>
      <c r="L184" s="53"/>
    </row>
    <row r="185" spans="1:12" ht="12.75" customHeight="1">
      <c r="A185" s="71"/>
      <c r="B185" s="69" t="s">
        <v>82</v>
      </c>
      <c r="C185" s="7"/>
      <c r="D185" s="12">
        <v>1047</v>
      </c>
      <c r="E185" s="53"/>
      <c r="F185" s="53"/>
      <c r="G185" s="53"/>
      <c r="H185" s="53"/>
      <c r="I185" s="53"/>
      <c r="J185" s="53"/>
      <c r="K185" s="53"/>
      <c r="L185" s="53"/>
    </row>
    <row r="186" spans="1:12" ht="12.75" customHeight="1">
      <c r="A186" s="71"/>
      <c r="B186" s="69" t="s">
        <v>83</v>
      </c>
      <c r="C186" s="7"/>
      <c r="D186" s="12">
        <v>700</v>
      </c>
      <c r="E186" s="53"/>
      <c r="F186" s="53"/>
      <c r="G186" s="53"/>
      <c r="H186" s="53"/>
      <c r="I186" s="53"/>
      <c r="J186" s="53"/>
      <c r="K186" s="53"/>
      <c r="L186" s="53"/>
    </row>
    <row r="187" spans="1:12" ht="12.75" customHeight="1">
      <c r="A187" s="65">
        <v>2335</v>
      </c>
      <c r="B187" s="45" t="s">
        <v>42</v>
      </c>
      <c r="C187" s="7"/>
      <c r="D187" s="39">
        <f>SUM(D188:D190)</f>
        <v>340</v>
      </c>
      <c r="E187" s="52"/>
      <c r="F187" s="53"/>
      <c r="G187" s="53"/>
      <c r="H187" s="53"/>
      <c r="I187" s="53"/>
      <c r="J187" s="53"/>
      <c r="K187" s="53"/>
      <c r="L187" s="53"/>
    </row>
    <row r="188" spans="1:12" ht="12.75" customHeight="1">
      <c r="A188" s="71"/>
      <c r="B188" s="69" t="s">
        <v>82</v>
      </c>
      <c r="C188" s="7"/>
      <c r="D188" s="12">
        <v>811</v>
      </c>
      <c r="E188" s="53"/>
      <c r="F188" s="53"/>
      <c r="G188" s="53"/>
      <c r="H188" s="53"/>
      <c r="I188" s="53"/>
      <c r="J188" s="53"/>
      <c r="K188" s="53"/>
      <c r="L188" s="53"/>
    </row>
    <row r="189" spans="1:12" ht="12.75" customHeight="1">
      <c r="A189" s="71"/>
      <c r="B189" s="69" t="s">
        <v>83</v>
      </c>
      <c r="C189" s="7"/>
      <c r="D189" s="12">
        <v>-671</v>
      </c>
      <c r="E189" s="53"/>
      <c r="F189" s="53"/>
      <c r="G189" s="53"/>
      <c r="H189" s="53"/>
      <c r="I189" s="53"/>
      <c r="J189" s="53"/>
      <c r="K189" s="53"/>
      <c r="L189" s="53"/>
    </row>
    <row r="190" spans="1:12" ht="12.75" customHeight="1">
      <c r="A190" s="71"/>
      <c r="B190" s="69" t="s">
        <v>84</v>
      </c>
      <c r="C190" s="7"/>
      <c r="D190" s="12">
        <v>200</v>
      </c>
      <c r="E190" s="53"/>
      <c r="F190" s="53"/>
      <c r="G190" s="53"/>
      <c r="H190" s="53"/>
      <c r="I190" s="53"/>
      <c r="J190" s="53"/>
      <c r="K190" s="53"/>
      <c r="L190" s="53"/>
    </row>
    <row r="191" spans="1:12" ht="12.75" customHeight="1">
      <c r="A191" s="65">
        <v>2345</v>
      </c>
      <c r="B191" s="45" t="s">
        <v>43</v>
      </c>
      <c r="C191" s="7"/>
      <c r="D191" s="15">
        <f>SUM(D192:D193)</f>
        <v>770</v>
      </c>
      <c r="E191" s="52"/>
      <c r="F191" s="53"/>
      <c r="G191" s="53"/>
      <c r="H191" s="53"/>
      <c r="I191" s="53"/>
      <c r="J191" s="53"/>
      <c r="K191" s="53"/>
      <c r="L191" s="53"/>
    </row>
    <row r="192" spans="1:12" ht="12.75" customHeight="1">
      <c r="A192" s="71"/>
      <c r="B192" s="69" t="s">
        <v>82</v>
      </c>
      <c r="C192" s="7"/>
      <c r="D192" s="12">
        <v>358</v>
      </c>
      <c r="E192" s="53"/>
      <c r="F192" s="53"/>
      <c r="G192" s="53"/>
      <c r="H192" s="53"/>
      <c r="I192" s="53"/>
      <c r="J192" s="53"/>
      <c r="K192" s="53"/>
      <c r="L192" s="53"/>
    </row>
    <row r="193" spans="1:12" ht="12.75" customHeight="1">
      <c r="A193" s="71"/>
      <c r="B193" s="69" t="s">
        <v>83</v>
      </c>
      <c r="C193" s="7"/>
      <c r="D193" s="12">
        <v>412</v>
      </c>
      <c r="E193" s="53"/>
      <c r="F193" s="53"/>
      <c r="G193" s="53"/>
      <c r="H193" s="53"/>
      <c r="I193" s="53"/>
      <c r="J193" s="53"/>
      <c r="K193" s="53"/>
      <c r="L193" s="53"/>
    </row>
    <row r="194" spans="1:12" ht="12.75" customHeight="1">
      <c r="A194" s="65">
        <v>2360</v>
      </c>
      <c r="B194" s="45" t="s">
        <v>44</v>
      </c>
      <c r="C194" s="7"/>
      <c r="D194" s="15">
        <f>SUM(D195:D196)</f>
        <v>230</v>
      </c>
      <c r="E194" s="52"/>
      <c r="F194" s="53"/>
      <c r="G194" s="53"/>
      <c r="H194" s="53"/>
      <c r="I194" s="53"/>
      <c r="J194" s="53"/>
      <c r="K194" s="53"/>
      <c r="L194" s="53"/>
    </row>
    <row r="195" spans="1:12" ht="12.75" customHeight="1">
      <c r="A195" s="71"/>
      <c r="B195" s="69" t="s">
        <v>82</v>
      </c>
      <c r="C195" s="7"/>
      <c r="D195" s="12">
        <v>135</v>
      </c>
      <c r="E195" s="53"/>
      <c r="F195" s="53"/>
      <c r="G195" s="53"/>
      <c r="H195" s="53"/>
      <c r="I195" s="53"/>
      <c r="J195" s="53"/>
      <c r="K195" s="53"/>
      <c r="L195" s="53"/>
    </row>
    <row r="196" spans="1:12" ht="12.75" customHeight="1">
      <c r="A196" s="71"/>
      <c r="B196" s="69" t="s">
        <v>83</v>
      </c>
      <c r="C196" s="7"/>
      <c r="D196" s="12">
        <v>95</v>
      </c>
      <c r="E196" s="53"/>
      <c r="F196" s="53"/>
      <c r="G196" s="53"/>
      <c r="H196" s="53"/>
      <c r="I196" s="53"/>
      <c r="J196" s="53"/>
      <c r="K196" s="53"/>
      <c r="L196" s="53"/>
    </row>
    <row r="197" spans="1:12" ht="12.75" customHeight="1">
      <c r="A197" s="71">
        <v>2795</v>
      </c>
      <c r="B197" s="69" t="s">
        <v>77</v>
      </c>
      <c r="C197" s="7"/>
      <c r="D197" s="39">
        <f>SUM(D198)</f>
        <v>1247</v>
      </c>
      <c r="E197" s="53"/>
      <c r="F197" s="53"/>
      <c r="G197" s="53"/>
      <c r="H197" s="53"/>
      <c r="I197" s="53"/>
      <c r="J197" s="53"/>
      <c r="K197" s="53"/>
      <c r="L197" s="53"/>
    </row>
    <row r="198" spans="1:12" ht="12.75" customHeight="1">
      <c r="A198" s="71"/>
      <c r="B198" s="69" t="s">
        <v>83</v>
      </c>
      <c r="C198" s="7"/>
      <c r="D198" s="12">
        <v>1247</v>
      </c>
      <c r="E198" s="53"/>
      <c r="F198" s="53"/>
      <c r="G198" s="53"/>
      <c r="H198" s="53"/>
      <c r="I198" s="53"/>
      <c r="J198" s="53"/>
      <c r="K198" s="53"/>
      <c r="L198" s="53"/>
    </row>
    <row r="199" spans="1:12" ht="12.75" customHeight="1">
      <c r="A199" s="71">
        <v>2850</v>
      </c>
      <c r="B199" s="45" t="s">
        <v>28</v>
      </c>
      <c r="C199" s="7"/>
      <c r="D199" s="39">
        <f>SUM(D200)</f>
        <v>-2318</v>
      </c>
      <c r="E199" s="53"/>
      <c r="F199" s="53"/>
      <c r="G199" s="53"/>
      <c r="H199" s="53"/>
      <c r="I199" s="53"/>
      <c r="J199" s="53"/>
      <c r="K199" s="53"/>
      <c r="L199" s="53"/>
    </row>
    <row r="200" spans="1:12" ht="12.75" customHeight="1">
      <c r="A200" s="71"/>
      <c r="B200" s="69" t="s">
        <v>83</v>
      </c>
      <c r="C200" s="7"/>
      <c r="D200" s="12">
        <v>-2318</v>
      </c>
      <c r="E200" s="53"/>
      <c r="F200" s="53"/>
      <c r="G200" s="53"/>
      <c r="H200" s="53"/>
      <c r="I200" s="53"/>
      <c r="J200" s="53"/>
      <c r="K200" s="53"/>
      <c r="L200" s="53"/>
    </row>
    <row r="201" spans="1:12" ht="12.75" customHeight="1">
      <c r="A201" s="65">
        <v>2985</v>
      </c>
      <c r="B201" s="45" t="s">
        <v>78</v>
      </c>
      <c r="C201" s="7"/>
      <c r="D201" s="15">
        <f>SUM(D202:D206)</f>
        <v>1491</v>
      </c>
      <c r="E201" s="52"/>
      <c r="F201" s="53"/>
      <c r="G201" s="53"/>
      <c r="H201" s="53"/>
      <c r="I201" s="53"/>
      <c r="J201" s="53"/>
      <c r="K201" s="53"/>
      <c r="L201" s="53"/>
    </row>
    <row r="202" spans="1:12" ht="12.75" customHeight="1">
      <c r="A202" s="62"/>
      <c r="B202" s="69" t="s">
        <v>29</v>
      </c>
      <c r="C202" s="7"/>
      <c r="D202" s="19">
        <v>228</v>
      </c>
      <c r="E202" s="53"/>
      <c r="F202" s="53"/>
      <c r="G202" s="53"/>
      <c r="H202" s="53"/>
      <c r="I202" s="53"/>
      <c r="J202" s="53"/>
      <c r="K202" s="53"/>
      <c r="L202" s="53"/>
    </row>
    <row r="203" spans="1:12" ht="12.75" customHeight="1">
      <c r="A203" s="62"/>
      <c r="B203" s="69" t="s">
        <v>85</v>
      </c>
      <c r="C203" s="7"/>
      <c r="D203" s="19">
        <v>62</v>
      </c>
      <c r="E203" s="53"/>
      <c r="F203" s="53"/>
      <c r="G203" s="53"/>
      <c r="H203" s="53"/>
      <c r="I203" s="53"/>
      <c r="J203" s="53"/>
      <c r="K203" s="53"/>
      <c r="L203" s="53"/>
    </row>
    <row r="204" spans="1:12" ht="12.75" customHeight="1">
      <c r="A204" s="62"/>
      <c r="B204" s="69" t="s">
        <v>86</v>
      </c>
      <c r="C204" s="7"/>
      <c r="D204" s="19">
        <v>1201</v>
      </c>
      <c r="E204" s="53"/>
      <c r="F204" s="53"/>
      <c r="G204" s="53"/>
      <c r="H204" s="53"/>
      <c r="I204" s="53"/>
      <c r="J204" s="53"/>
      <c r="K204" s="53"/>
      <c r="L204" s="53"/>
    </row>
    <row r="205" spans="1:12" ht="12.75" customHeight="1">
      <c r="A205" s="62"/>
      <c r="B205" s="69" t="s">
        <v>87</v>
      </c>
      <c r="C205" s="7"/>
      <c r="D205" s="19">
        <v>1602</v>
      </c>
      <c r="E205" s="53"/>
      <c r="F205" s="53"/>
      <c r="G205" s="53"/>
      <c r="H205" s="53"/>
      <c r="I205" s="53"/>
      <c r="J205" s="53"/>
      <c r="K205" s="53"/>
      <c r="L205" s="53"/>
    </row>
    <row r="206" spans="1:12" ht="12.75" customHeight="1">
      <c r="A206" s="62"/>
      <c r="B206" s="69" t="s">
        <v>84</v>
      </c>
      <c r="C206" s="7"/>
      <c r="D206" s="19">
        <v>-1602</v>
      </c>
      <c r="E206" s="53"/>
      <c r="F206" s="53"/>
      <c r="G206" s="53"/>
      <c r="H206" s="53"/>
      <c r="I206" s="53"/>
      <c r="J206" s="53"/>
      <c r="K206" s="53"/>
      <c r="L206" s="53"/>
    </row>
    <row r="207" spans="1:12" ht="12.75" customHeight="1">
      <c r="A207" s="64" t="s">
        <v>88</v>
      </c>
      <c r="B207" s="63"/>
      <c r="C207" s="7"/>
      <c r="D207" s="15">
        <f>SUM(D201+D194+D191+D187+D178+D174+D171+D197+D184+D168+D181+D199)</f>
        <v>6524</v>
      </c>
      <c r="E207" s="53"/>
      <c r="F207" s="53"/>
      <c r="G207" s="53"/>
      <c r="H207" s="53"/>
      <c r="I207" s="53"/>
      <c r="J207" s="53"/>
      <c r="K207" s="53"/>
      <c r="L207" s="53"/>
    </row>
    <row r="208" spans="1:12" ht="12.75" customHeight="1">
      <c r="A208" s="64"/>
      <c r="B208" s="63"/>
      <c r="C208" s="7"/>
      <c r="D208" s="15"/>
      <c r="E208" s="53"/>
      <c r="F208" s="53"/>
      <c r="G208" s="53"/>
      <c r="H208" s="53"/>
      <c r="I208" s="53"/>
      <c r="J208" s="53"/>
      <c r="K208" s="53"/>
      <c r="L208" s="53"/>
    </row>
    <row r="209" spans="1:12" ht="12.75" customHeight="1">
      <c r="A209" s="72" t="s">
        <v>89</v>
      </c>
      <c r="B209" s="63"/>
      <c r="C209" s="7"/>
      <c r="D209" s="15"/>
      <c r="E209" s="53"/>
      <c r="F209" s="53"/>
      <c r="G209" s="53"/>
      <c r="H209" s="53"/>
      <c r="I209" s="53"/>
      <c r="J209" s="53"/>
      <c r="K209" s="53"/>
      <c r="L209" s="53"/>
    </row>
    <row r="210" spans="1:12" ht="12.75" customHeight="1">
      <c r="A210" s="65">
        <v>2310</v>
      </c>
      <c r="B210" s="45" t="s">
        <v>38</v>
      </c>
      <c r="C210" s="7"/>
      <c r="D210" s="15">
        <f>SUM(D211:D212)</f>
        <v>485</v>
      </c>
      <c r="E210" s="53"/>
      <c r="F210" s="53"/>
      <c r="G210" s="53"/>
      <c r="H210" s="53"/>
      <c r="I210" s="53"/>
      <c r="J210" s="53"/>
      <c r="K210" s="53"/>
      <c r="L210" s="53"/>
    </row>
    <row r="211" spans="1:12" ht="12.75" customHeight="1">
      <c r="A211" s="65"/>
      <c r="B211" s="69" t="s">
        <v>29</v>
      </c>
      <c r="C211" s="7"/>
      <c r="D211" s="12">
        <v>382</v>
      </c>
      <c r="E211" s="53"/>
      <c r="F211" s="53"/>
      <c r="G211" s="53"/>
      <c r="H211" s="53"/>
      <c r="I211" s="53"/>
      <c r="J211" s="53"/>
      <c r="K211" s="53"/>
      <c r="L211" s="53"/>
    </row>
    <row r="212" spans="1:12" ht="12.75" customHeight="1">
      <c r="A212" s="65"/>
      <c r="B212" s="69" t="s">
        <v>90</v>
      </c>
      <c r="C212" s="7"/>
      <c r="D212" s="12">
        <v>103</v>
      </c>
      <c r="E212" s="53"/>
      <c r="F212" s="53"/>
      <c r="G212" s="53"/>
      <c r="H212" s="53"/>
      <c r="I212" s="53"/>
      <c r="J212" s="53"/>
      <c r="K212" s="53"/>
      <c r="L212" s="53"/>
    </row>
    <row r="213" spans="1:12" ht="12.75" customHeight="1">
      <c r="A213" s="65">
        <v>2315</v>
      </c>
      <c r="B213" s="45" t="s">
        <v>39</v>
      </c>
      <c r="C213" s="7"/>
      <c r="D213" s="15">
        <f>SUM(D214:D215)</f>
        <v>587</v>
      </c>
      <c r="E213" s="53"/>
      <c r="F213" s="53"/>
      <c r="G213" s="53"/>
      <c r="H213" s="53"/>
      <c r="I213" s="53"/>
      <c r="J213" s="53"/>
      <c r="K213" s="53"/>
      <c r="L213" s="53"/>
    </row>
    <row r="214" spans="1:12" ht="12.75" customHeight="1">
      <c r="A214" s="65"/>
      <c r="B214" s="69" t="s">
        <v>29</v>
      </c>
      <c r="C214" s="7"/>
      <c r="D214" s="12">
        <v>462</v>
      </c>
      <c r="E214" s="53"/>
      <c r="F214" s="53"/>
      <c r="G214" s="53"/>
      <c r="H214" s="53"/>
      <c r="I214" s="53"/>
      <c r="J214" s="53"/>
      <c r="K214" s="53"/>
      <c r="L214" s="53"/>
    </row>
    <row r="215" spans="1:12" ht="12.75" customHeight="1">
      <c r="A215" s="65"/>
      <c r="B215" s="69" t="s">
        <v>90</v>
      </c>
      <c r="C215" s="7"/>
      <c r="D215" s="12">
        <v>125</v>
      </c>
      <c r="E215" s="53"/>
      <c r="F215" s="53"/>
      <c r="G215" s="53"/>
      <c r="H215" s="53"/>
      <c r="I215" s="53"/>
      <c r="J215" s="53"/>
      <c r="K215" s="53"/>
      <c r="L215" s="53"/>
    </row>
    <row r="216" spans="1:12" ht="12.75" customHeight="1">
      <c r="A216" s="65">
        <v>2325</v>
      </c>
      <c r="B216" s="45" t="s">
        <v>40</v>
      </c>
      <c r="C216" s="7"/>
      <c r="D216" s="15">
        <f>SUM(D217:D218)</f>
        <v>1033</v>
      </c>
      <c r="E216" s="53"/>
      <c r="F216" s="53"/>
      <c r="G216" s="53"/>
      <c r="H216" s="53"/>
      <c r="I216" s="53"/>
      <c r="J216" s="53"/>
      <c r="K216" s="53"/>
      <c r="L216" s="53"/>
    </row>
    <row r="217" spans="1:12" ht="12.75" customHeight="1">
      <c r="A217" s="65"/>
      <c r="B217" s="69" t="s">
        <v>91</v>
      </c>
      <c r="C217" s="7"/>
      <c r="D217" s="12">
        <v>814</v>
      </c>
      <c r="E217" s="53"/>
      <c r="F217" s="53"/>
      <c r="G217" s="53"/>
      <c r="H217" s="53"/>
      <c r="I217" s="53"/>
      <c r="J217" s="53"/>
      <c r="K217" s="53"/>
      <c r="L217" s="53"/>
    </row>
    <row r="218" spans="1:12" ht="12.75" customHeight="1">
      <c r="A218" s="65"/>
      <c r="B218" s="69" t="s">
        <v>92</v>
      </c>
      <c r="C218" s="7"/>
      <c r="D218" s="12">
        <v>219</v>
      </c>
      <c r="E218" s="53"/>
      <c r="F218" s="53"/>
      <c r="G218" s="53"/>
      <c r="H218" s="53"/>
      <c r="I218" s="53"/>
      <c r="J218" s="53"/>
      <c r="K218" s="53"/>
      <c r="L218" s="53"/>
    </row>
    <row r="219" spans="1:12" ht="12.75" customHeight="1">
      <c r="A219" s="65">
        <v>2330</v>
      </c>
      <c r="B219" s="45" t="s">
        <v>41</v>
      </c>
      <c r="C219" s="7"/>
      <c r="D219" s="15">
        <f>SUM(D220:D221)</f>
        <v>427</v>
      </c>
      <c r="E219" s="53"/>
      <c r="F219" s="53"/>
      <c r="G219" s="53"/>
      <c r="H219" s="53"/>
      <c r="I219" s="53"/>
      <c r="J219" s="53"/>
      <c r="K219" s="53"/>
      <c r="L219" s="53"/>
    </row>
    <row r="220" spans="1:12" ht="12.75" customHeight="1">
      <c r="A220" s="65"/>
      <c r="B220" s="69" t="s">
        <v>29</v>
      </c>
      <c r="C220" s="7"/>
      <c r="D220" s="12">
        <v>336</v>
      </c>
      <c r="E220" s="53"/>
      <c r="F220" s="53"/>
      <c r="G220" s="53"/>
      <c r="H220" s="53"/>
      <c r="I220" s="53"/>
      <c r="J220" s="53"/>
      <c r="K220" s="53"/>
      <c r="L220" s="53"/>
    </row>
    <row r="221" spans="1:12" ht="12.75" customHeight="1">
      <c r="A221" s="65"/>
      <c r="B221" s="69" t="s">
        <v>90</v>
      </c>
      <c r="C221" s="7"/>
      <c r="D221" s="12">
        <v>91</v>
      </c>
      <c r="E221" s="53"/>
      <c r="F221" s="53"/>
      <c r="G221" s="53"/>
      <c r="H221" s="53"/>
      <c r="I221" s="53"/>
      <c r="J221" s="53"/>
      <c r="K221" s="53"/>
      <c r="L221" s="53"/>
    </row>
    <row r="222" spans="1:12" ht="12.75" customHeight="1">
      <c r="A222" s="65">
        <v>2345</v>
      </c>
      <c r="B222" s="45" t="s">
        <v>43</v>
      </c>
      <c r="C222" s="7"/>
      <c r="D222" s="15">
        <f>SUM(D223:D224)</f>
        <v>456</v>
      </c>
      <c r="E222" s="53"/>
      <c r="F222" s="53"/>
      <c r="G222" s="53"/>
      <c r="H222" s="53"/>
      <c r="I222" s="53"/>
      <c r="J222" s="53"/>
      <c r="K222" s="53"/>
      <c r="L222" s="53"/>
    </row>
    <row r="223" spans="1:12" ht="12.75" customHeight="1">
      <c r="A223" s="65"/>
      <c r="B223" s="69" t="s">
        <v>29</v>
      </c>
      <c r="C223" s="7"/>
      <c r="D223" s="12">
        <v>359</v>
      </c>
      <c r="E223" s="53"/>
      <c r="F223" s="53"/>
      <c r="G223" s="53"/>
      <c r="H223" s="53"/>
      <c r="I223" s="53"/>
      <c r="J223" s="53"/>
      <c r="K223" s="53"/>
      <c r="L223" s="53"/>
    </row>
    <row r="224" spans="1:12" ht="12.75" customHeight="1">
      <c r="A224" s="65"/>
      <c r="B224" s="69" t="s">
        <v>90</v>
      </c>
      <c r="C224" s="7"/>
      <c r="D224" s="12">
        <v>97</v>
      </c>
      <c r="E224" s="53"/>
      <c r="F224" s="53"/>
      <c r="G224" s="53"/>
      <c r="H224" s="53"/>
      <c r="I224" s="53"/>
      <c r="J224" s="53"/>
      <c r="K224" s="53"/>
      <c r="L224" s="53"/>
    </row>
    <row r="225" spans="1:12" ht="12.75" customHeight="1">
      <c r="A225" s="65">
        <v>2335</v>
      </c>
      <c r="B225" s="45" t="s">
        <v>42</v>
      </c>
      <c r="C225" s="7"/>
      <c r="D225" s="15">
        <f>SUM(D226:D227)</f>
        <v>495</v>
      </c>
      <c r="E225" s="53"/>
      <c r="F225" s="53"/>
      <c r="G225" s="53"/>
      <c r="H225" s="53"/>
      <c r="I225" s="53"/>
      <c r="J225" s="53"/>
      <c r="K225" s="53"/>
      <c r="L225" s="53"/>
    </row>
    <row r="226" spans="1:12" ht="12.75" customHeight="1">
      <c r="A226" s="65"/>
      <c r="B226" s="69" t="s">
        <v>29</v>
      </c>
      <c r="C226" s="7"/>
      <c r="D226" s="12">
        <v>390</v>
      </c>
      <c r="E226" s="53"/>
      <c r="F226" s="53"/>
      <c r="G226" s="53"/>
      <c r="H226" s="53"/>
      <c r="I226" s="53"/>
      <c r="J226" s="53"/>
      <c r="K226" s="53"/>
      <c r="L226" s="53"/>
    </row>
    <row r="227" spans="1:12" ht="12.75" customHeight="1">
      <c r="A227" s="65"/>
      <c r="B227" s="69" t="s">
        <v>90</v>
      </c>
      <c r="C227" s="7"/>
      <c r="D227" s="12">
        <v>105</v>
      </c>
      <c r="E227" s="53"/>
      <c r="F227" s="53"/>
      <c r="G227" s="53"/>
      <c r="H227" s="53"/>
      <c r="I227" s="53"/>
      <c r="J227" s="53"/>
      <c r="K227" s="53"/>
      <c r="L227" s="53"/>
    </row>
    <row r="228" spans="1:12" ht="12.75" customHeight="1">
      <c r="A228" s="65">
        <v>2360</v>
      </c>
      <c r="B228" s="45" t="s">
        <v>44</v>
      </c>
      <c r="C228" s="7"/>
      <c r="D228" s="15">
        <f>SUM(D229:D230)</f>
        <v>505</v>
      </c>
      <c r="E228" s="53"/>
      <c r="F228" s="53"/>
      <c r="G228" s="53"/>
      <c r="H228" s="53"/>
      <c r="I228" s="53"/>
      <c r="J228" s="53"/>
      <c r="K228" s="53"/>
      <c r="L228" s="53"/>
    </row>
    <row r="229" spans="1:12" ht="12.75" customHeight="1">
      <c r="A229" s="65"/>
      <c r="B229" s="69" t="s">
        <v>29</v>
      </c>
      <c r="C229" s="7"/>
      <c r="D229" s="12">
        <v>398</v>
      </c>
      <c r="E229" s="53"/>
      <c r="F229" s="53"/>
      <c r="G229" s="53"/>
      <c r="H229" s="53"/>
      <c r="I229" s="53"/>
      <c r="J229" s="53"/>
      <c r="K229" s="53"/>
      <c r="L229" s="53"/>
    </row>
    <row r="230" spans="1:12" ht="12.75" customHeight="1">
      <c r="A230" s="65"/>
      <c r="B230" s="69" t="s">
        <v>90</v>
      </c>
      <c r="C230" s="7"/>
      <c r="D230" s="12">
        <v>107</v>
      </c>
      <c r="E230" s="53"/>
      <c r="F230" s="53"/>
      <c r="G230" s="53"/>
      <c r="H230" s="53"/>
      <c r="I230" s="53"/>
      <c r="J230" s="53"/>
      <c r="K230" s="53"/>
      <c r="L230" s="53"/>
    </row>
    <row r="231" spans="1:12" ht="12.75" customHeight="1">
      <c r="A231" s="65">
        <v>2795</v>
      </c>
      <c r="B231" s="45" t="s">
        <v>77</v>
      </c>
      <c r="C231" s="7"/>
      <c r="D231" s="15">
        <f>SUM(D232:D233)</f>
        <v>1444</v>
      </c>
      <c r="E231" s="53"/>
      <c r="F231" s="53"/>
      <c r="G231" s="53"/>
      <c r="H231" s="53"/>
      <c r="I231" s="53"/>
      <c r="J231" s="53"/>
      <c r="K231" s="53"/>
      <c r="L231" s="53"/>
    </row>
    <row r="232" spans="1:12" ht="12.75" customHeight="1">
      <c r="A232" s="65"/>
      <c r="B232" s="69" t="s">
        <v>29</v>
      </c>
      <c r="C232" s="7"/>
      <c r="D232" s="12">
        <v>1137</v>
      </c>
      <c r="E232" s="53"/>
      <c r="F232" s="53"/>
      <c r="G232" s="53"/>
      <c r="H232" s="53"/>
      <c r="I232" s="53"/>
      <c r="J232" s="53"/>
      <c r="K232" s="53"/>
      <c r="L232" s="53"/>
    </row>
    <row r="233" spans="1:12" ht="12.75" customHeight="1">
      <c r="A233" s="65"/>
      <c r="B233" s="69" t="s">
        <v>90</v>
      </c>
      <c r="C233" s="7"/>
      <c r="D233" s="12">
        <v>307</v>
      </c>
      <c r="E233" s="53"/>
      <c r="F233" s="53"/>
      <c r="G233" s="53"/>
      <c r="H233" s="53"/>
      <c r="I233" s="53"/>
      <c r="J233" s="53"/>
      <c r="K233" s="53"/>
      <c r="L233" s="53"/>
    </row>
    <row r="234" spans="1:12" ht="12.75" customHeight="1">
      <c r="A234" s="65">
        <v>2850</v>
      </c>
      <c r="B234" s="45" t="s">
        <v>28</v>
      </c>
      <c r="C234" s="7"/>
      <c r="D234" s="15">
        <f>SUM(D235:D236)</f>
        <v>2377</v>
      </c>
      <c r="E234" s="53"/>
      <c r="F234" s="53"/>
      <c r="G234" s="53"/>
      <c r="H234" s="53"/>
      <c r="I234" s="53"/>
      <c r="J234" s="53"/>
      <c r="K234" s="53"/>
      <c r="L234" s="53"/>
    </row>
    <row r="235" spans="1:12" ht="12.75" customHeight="1">
      <c r="A235" s="65"/>
      <c r="B235" s="69" t="s">
        <v>93</v>
      </c>
      <c r="C235" s="7"/>
      <c r="D235" s="12">
        <v>1871</v>
      </c>
      <c r="E235" s="53"/>
      <c r="F235" s="53"/>
      <c r="G235" s="53"/>
      <c r="H235" s="53"/>
      <c r="I235" s="53"/>
      <c r="J235" s="53"/>
      <c r="K235" s="53"/>
      <c r="L235" s="53"/>
    </row>
    <row r="236" spans="1:12" ht="12.75" customHeight="1">
      <c r="A236" s="65"/>
      <c r="B236" s="69" t="s">
        <v>94</v>
      </c>
      <c r="C236" s="7"/>
      <c r="D236" s="12">
        <v>506</v>
      </c>
      <c r="E236" s="53"/>
      <c r="F236" s="53"/>
      <c r="G236" s="53"/>
      <c r="H236" s="53"/>
      <c r="I236" s="53"/>
      <c r="J236" s="53"/>
      <c r="K236" s="53"/>
      <c r="L236" s="53"/>
    </row>
    <row r="237" spans="1:12" ht="12.75" customHeight="1">
      <c r="A237" s="65">
        <v>2875</v>
      </c>
      <c r="B237" s="41" t="s">
        <v>95</v>
      </c>
      <c r="C237" s="7"/>
      <c r="D237" s="15">
        <f>SUM(D238:D239)</f>
        <v>711</v>
      </c>
      <c r="E237" s="53"/>
      <c r="F237" s="53"/>
      <c r="G237" s="53"/>
      <c r="H237" s="53"/>
      <c r="I237" s="53"/>
      <c r="J237" s="53"/>
      <c r="K237" s="53"/>
      <c r="L237" s="53"/>
    </row>
    <row r="238" spans="1:12" ht="12.75" customHeight="1">
      <c r="A238" s="65"/>
      <c r="B238" s="69" t="s">
        <v>29</v>
      </c>
      <c r="C238" s="7"/>
      <c r="D238" s="12">
        <v>560</v>
      </c>
      <c r="E238" s="53"/>
      <c r="F238" s="53"/>
      <c r="G238" s="53"/>
      <c r="H238" s="53"/>
      <c r="I238" s="53"/>
      <c r="J238" s="53"/>
      <c r="K238" s="53"/>
      <c r="L238" s="53"/>
    </row>
    <row r="239" spans="1:12" ht="12.75" customHeight="1">
      <c r="A239" s="65"/>
      <c r="B239" s="69" t="s">
        <v>90</v>
      </c>
      <c r="C239" s="7"/>
      <c r="D239" s="12">
        <v>151</v>
      </c>
      <c r="E239" s="53"/>
      <c r="F239" s="53"/>
      <c r="G239" s="53"/>
      <c r="H239" s="53"/>
      <c r="I239" s="53"/>
      <c r="J239" s="53"/>
      <c r="K239" s="53"/>
      <c r="L239" s="53"/>
    </row>
    <row r="240" spans="1:12" ht="12.75" customHeight="1">
      <c r="A240" s="65">
        <v>2985</v>
      </c>
      <c r="B240" s="45" t="s">
        <v>78</v>
      </c>
      <c r="C240" s="7"/>
      <c r="D240" s="15">
        <f>SUM(D241:D242)</f>
        <v>1029</v>
      </c>
      <c r="E240" s="53"/>
      <c r="F240" s="53"/>
      <c r="G240" s="53"/>
      <c r="H240" s="53"/>
      <c r="I240" s="53"/>
      <c r="J240" s="53"/>
      <c r="K240" s="53"/>
      <c r="L240" s="53"/>
    </row>
    <row r="241" spans="1:12" ht="12.75" customHeight="1">
      <c r="A241" s="65"/>
      <c r="B241" s="69" t="s">
        <v>29</v>
      </c>
      <c r="C241" s="7"/>
      <c r="D241" s="12">
        <v>810</v>
      </c>
      <c r="E241" s="53"/>
      <c r="F241" s="53"/>
      <c r="G241" s="53"/>
      <c r="H241" s="53"/>
      <c r="I241" s="53"/>
      <c r="J241" s="53"/>
      <c r="K241" s="53"/>
      <c r="L241" s="53"/>
    </row>
    <row r="242" spans="1:12" ht="12.75" customHeight="1">
      <c r="A242" s="65"/>
      <c r="B242" s="69" t="s">
        <v>90</v>
      </c>
      <c r="C242" s="7"/>
      <c r="D242" s="12">
        <v>219</v>
      </c>
      <c r="E242" s="53"/>
      <c r="F242" s="53"/>
      <c r="G242" s="53"/>
      <c r="H242" s="53"/>
      <c r="I242" s="53"/>
      <c r="J242" s="53"/>
      <c r="K242" s="53"/>
      <c r="L242" s="53"/>
    </row>
    <row r="243" spans="1:12" ht="12.75" customHeight="1">
      <c r="A243" s="64" t="s">
        <v>96</v>
      </c>
      <c r="B243" s="69"/>
      <c r="C243" s="7"/>
      <c r="D243" s="39">
        <f>SUM(D210+D213+D216+D219+D222+D225+D228+D231+D234+D237+D240)</f>
        <v>9549</v>
      </c>
      <c r="E243" s="53"/>
      <c r="F243" s="53"/>
      <c r="G243" s="53"/>
      <c r="H243" s="53"/>
      <c r="I243" s="53"/>
      <c r="J243" s="53"/>
      <c r="K243" s="53"/>
      <c r="L243" s="53"/>
    </row>
    <row r="244" spans="1:12" ht="12.75" customHeight="1">
      <c r="A244" s="62"/>
      <c r="B244" s="69"/>
      <c r="C244" s="7"/>
      <c r="D244" s="12"/>
      <c r="E244" s="53"/>
      <c r="F244" s="53"/>
      <c r="G244" s="53"/>
      <c r="H244" s="53"/>
      <c r="I244" s="53"/>
      <c r="J244" s="53"/>
      <c r="K244" s="53"/>
      <c r="L244" s="53"/>
    </row>
    <row r="245" spans="1:12" ht="12.75" customHeight="1">
      <c r="A245" s="72" t="s">
        <v>57</v>
      </c>
      <c r="B245" s="69"/>
      <c r="C245" s="7"/>
      <c r="D245" s="12"/>
      <c r="E245" s="53"/>
      <c r="F245" s="53"/>
      <c r="G245" s="53"/>
      <c r="H245" s="53"/>
      <c r="I245" s="53"/>
      <c r="J245" s="53"/>
      <c r="K245" s="53"/>
      <c r="L245" s="53"/>
    </row>
    <row r="246" spans="1:12" ht="12.75" customHeight="1">
      <c r="A246" s="65">
        <v>6011</v>
      </c>
      <c r="B246" s="45" t="s">
        <v>58</v>
      </c>
      <c r="C246" s="7"/>
      <c r="D246" s="12">
        <v>4099</v>
      </c>
      <c r="E246" s="53"/>
      <c r="F246" s="53"/>
      <c r="G246" s="53"/>
      <c r="H246" s="53"/>
      <c r="I246" s="53"/>
      <c r="J246" s="53"/>
      <c r="K246" s="53"/>
      <c r="L246" s="53"/>
    </row>
    <row r="247" spans="1:12" ht="12.75" customHeight="1">
      <c r="A247" s="65">
        <v>6121</v>
      </c>
      <c r="B247" s="45" t="s">
        <v>97</v>
      </c>
      <c r="C247" s="7"/>
      <c r="D247" s="12">
        <v>-11119</v>
      </c>
      <c r="E247" s="53"/>
      <c r="F247" s="53"/>
      <c r="G247" s="53"/>
      <c r="H247" s="53"/>
      <c r="I247" s="53"/>
      <c r="J247" s="53"/>
      <c r="K247" s="53"/>
      <c r="L247" s="53"/>
    </row>
    <row r="248" spans="1:12" ht="12.75" customHeight="1">
      <c r="A248" s="72" t="s">
        <v>59</v>
      </c>
      <c r="B248" s="69"/>
      <c r="C248" s="7"/>
      <c r="D248" s="39">
        <f>SUM(D246:D247)</f>
        <v>-7020</v>
      </c>
      <c r="E248" s="53"/>
      <c r="F248" s="53"/>
      <c r="G248" s="53"/>
      <c r="H248" s="53"/>
      <c r="I248" s="53"/>
      <c r="J248" s="53"/>
      <c r="K248" s="53"/>
      <c r="L248" s="53"/>
    </row>
    <row r="249" spans="1:12" ht="12.75" customHeight="1">
      <c r="A249" s="72"/>
      <c r="B249" s="69"/>
      <c r="C249" s="7"/>
      <c r="D249" s="39"/>
      <c r="E249" s="53"/>
      <c r="F249" s="53"/>
      <c r="G249" s="53"/>
      <c r="H249" s="53"/>
      <c r="I249" s="53"/>
      <c r="J249" s="53"/>
      <c r="K249" s="53"/>
      <c r="L249" s="53"/>
    </row>
    <row r="250" spans="1:12" ht="12.75" customHeight="1">
      <c r="A250" s="72" t="s">
        <v>81</v>
      </c>
      <c r="B250" s="69"/>
      <c r="C250" s="7"/>
      <c r="D250" s="39"/>
      <c r="E250" s="53"/>
      <c r="F250" s="53"/>
      <c r="G250" s="53"/>
      <c r="H250" s="53"/>
      <c r="I250" s="53"/>
      <c r="J250" s="53"/>
      <c r="K250" s="53"/>
      <c r="L250" s="53"/>
    </row>
    <row r="251" spans="1:12" ht="12.75" customHeight="1">
      <c r="A251" s="65">
        <v>2315</v>
      </c>
      <c r="B251" s="45" t="s">
        <v>39</v>
      </c>
      <c r="C251" s="7"/>
      <c r="D251" s="39">
        <f>SUM(D252)</f>
        <v>200</v>
      </c>
      <c r="E251" s="53"/>
      <c r="F251" s="53"/>
      <c r="G251" s="53"/>
      <c r="H251" s="53"/>
      <c r="I251" s="53"/>
      <c r="J251" s="53"/>
      <c r="K251" s="53"/>
      <c r="L251" s="53"/>
    </row>
    <row r="252" spans="1:12" ht="12.75" customHeight="1">
      <c r="A252" s="72"/>
      <c r="B252" s="69" t="s">
        <v>83</v>
      </c>
      <c r="C252" s="7"/>
      <c r="D252" s="19">
        <v>200</v>
      </c>
      <c r="E252" s="53"/>
      <c r="F252" s="53"/>
      <c r="G252" s="53"/>
      <c r="H252" s="53"/>
      <c r="I252" s="53"/>
      <c r="J252" s="53"/>
      <c r="K252" s="53"/>
      <c r="L252" s="53"/>
    </row>
    <row r="253" spans="1:12" ht="12.75" customHeight="1">
      <c r="A253" s="65">
        <v>2795</v>
      </c>
      <c r="B253" s="69" t="s">
        <v>77</v>
      </c>
      <c r="C253" s="7"/>
      <c r="D253" s="39">
        <f>SUM(D254:D255)</f>
        <v>15783</v>
      </c>
      <c r="E253" s="53"/>
      <c r="F253" s="53"/>
      <c r="G253" s="53"/>
      <c r="H253" s="53"/>
      <c r="I253" s="53"/>
      <c r="J253" s="53"/>
      <c r="K253" s="53"/>
      <c r="L253" s="53"/>
    </row>
    <row r="254" spans="1:12" ht="12.75" customHeight="1">
      <c r="A254" s="65"/>
      <c r="B254" s="69" t="s">
        <v>83</v>
      </c>
      <c r="C254" s="7"/>
      <c r="D254" s="19">
        <v>10783</v>
      </c>
      <c r="E254" s="53"/>
      <c r="F254" s="53"/>
      <c r="G254" s="53"/>
      <c r="H254" s="53"/>
      <c r="I254" s="53"/>
      <c r="J254" s="53"/>
      <c r="K254" s="53"/>
      <c r="L254" s="53"/>
    </row>
    <row r="255" spans="1:12" ht="12.75" customHeight="1">
      <c r="A255" s="65"/>
      <c r="B255" s="69" t="s">
        <v>84</v>
      </c>
      <c r="C255" s="7"/>
      <c r="D255" s="19">
        <v>5000</v>
      </c>
      <c r="E255" s="53"/>
      <c r="F255" s="53"/>
      <c r="G255" s="53"/>
      <c r="H255" s="53"/>
      <c r="I255" s="53"/>
      <c r="J255" s="53"/>
      <c r="K255" s="53"/>
      <c r="L255" s="53"/>
    </row>
    <row r="256" spans="1:12" ht="12.75" customHeight="1">
      <c r="A256" s="65">
        <v>2850</v>
      </c>
      <c r="B256" s="45" t="s">
        <v>28</v>
      </c>
      <c r="C256" s="7"/>
      <c r="D256" s="39">
        <f>SUM(D257:D258)</f>
        <v>3318</v>
      </c>
      <c r="E256" s="53"/>
      <c r="F256" s="53"/>
      <c r="G256" s="53"/>
      <c r="H256" s="53"/>
      <c r="I256" s="53"/>
      <c r="J256" s="53"/>
      <c r="K256" s="53"/>
      <c r="L256" s="53"/>
    </row>
    <row r="257" spans="1:12" ht="12.75" customHeight="1">
      <c r="A257" s="65"/>
      <c r="B257" s="69" t="s">
        <v>83</v>
      </c>
      <c r="C257" s="7"/>
      <c r="D257" s="12">
        <v>2318</v>
      </c>
      <c r="E257" s="53"/>
      <c r="F257" s="53"/>
      <c r="G257" s="53"/>
      <c r="H257" s="53"/>
      <c r="I257" s="53"/>
      <c r="J257" s="53"/>
      <c r="K257" s="53"/>
      <c r="L257" s="53"/>
    </row>
    <row r="258" spans="1:12" ht="12.75" customHeight="1">
      <c r="A258" s="65"/>
      <c r="B258" s="69" t="s">
        <v>84</v>
      </c>
      <c r="C258" s="7"/>
      <c r="D258" s="19">
        <v>1000</v>
      </c>
      <c r="E258" s="53"/>
      <c r="F258" s="53"/>
      <c r="G258" s="53"/>
      <c r="H258" s="53"/>
      <c r="I258" s="53"/>
      <c r="J258" s="53"/>
      <c r="K258" s="53"/>
      <c r="L258" s="53"/>
    </row>
    <row r="259" spans="1:12" ht="12.75" customHeight="1">
      <c r="A259" s="65">
        <v>2985</v>
      </c>
      <c r="B259" s="69" t="s">
        <v>98</v>
      </c>
      <c r="C259" s="7"/>
      <c r="D259" s="39">
        <f>SUM(D260:D263)</f>
        <v>18500</v>
      </c>
      <c r="E259" s="53"/>
      <c r="F259" s="53"/>
      <c r="G259" s="53"/>
      <c r="H259" s="53"/>
      <c r="I259" s="53"/>
      <c r="J259" s="53"/>
      <c r="K259" s="53"/>
      <c r="L259" s="53"/>
    </row>
    <row r="260" spans="1:12" ht="12.75" customHeight="1">
      <c r="A260" s="65"/>
      <c r="B260" s="69" t="s">
        <v>29</v>
      </c>
      <c r="C260" s="7"/>
      <c r="D260" s="12">
        <v>-6182</v>
      </c>
      <c r="E260" s="53"/>
      <c r="F260" s="53"/>
      <c r="G260" s="53"/>
      <c r="H260" s="53"/>
      <c r="I260" s="53"/>
      <c r="J260" s="53"/>
      <c r="K260" s="53"/>
      <c r="L260" s="53"/>
    </row>
    <row r="261" spans="1:12" ht="12.75" customHeight="1">
      <c r="A261" s="65"/>
      <c r="B261" s="69" t="s">
        <v>85</v>
      </c>
      <c r="C261" s="7"/>
      <c r="D261" s="12">
        <v>-2029</v>
      </c>
      <c r="E261" s="53"/>
      <c r="F261" s="53"/>
      <c r="G261" s="53"/>
      <c r="H261" s="53"/>
      <c r="I261" s="53"/>
      <c r="J261" s="53"/>
      <c r="K261" s="53"/>
      <c r="L261" s="53"/>
    </row>
    <row r="262" spans="1:12" ht="12.75" customHeight="1">
      <c r="A262" s="65"/>
      <c r="B262" s="69" t="s">
        <v>99</v>
      </c>
      <c r="C262" s="7"/>
      <c r="D262" s="12">
        <v>27803</v>
      </c>
      <c r="E262" s="53"/>
      <c r="F262" s="53"/>
      <c r="G262" s="53"/>
      <c r="H262" s="53"/>
      <c r="I262" s="53"/>
      <c r="J262" s="53"/>
      <c r="K262" s="53"/>
      <c r="L262" s="53"/>
    </row>
    <row r="263" spans="1:12" ht="12.75" customHeight="1">
      <c r="A263" s="65"/>
      <c r="B263" s="69" t="s">
        <v>84</v>
      </c>
      <c r="C263" s="7"/>
      <c r="D263" s="19">
        <v>-1092</v>
      </c>
      <c r="E263" s="53"/>
      <c r="F263" s="53"/>
      <c r="G263" s="53"/>
      <c r="H263" s="53"/>
      <c r="I263" s="53"/>
      <c r="J263" s="53"/>
      <c r="K263" s="53"/>
      <c r="L263" s="53"/>
    </row>
    <row r="264" spans="1:12" ht="12.75" customHeight="1">
      <c r="A264" s="72" t="s">
        <v>81</v>
      </c>
      <c r="B264" s="69"/>
      <c r="C264" s="7"/>
      <c r="D264" s="39">
        <f>SUM(D251+D253+D256+D259)</f>
        <v>37801</v>
      </c>
      <c r="E264" s="53"/>
      <c r="F264" s="53"/>
      <c r="G264" s="53"/>
      <c r="H264" s="53"/>
      <c r="I264" s="53"/>
      <c r="J264" s="53"/>
      <c r="K264" s="53"/>
      <c r="L264" s="53"/>
    </row>
    <row r="265" spans="1:12" ht="12.75" customHeight="1">
      <c r="A265" s="72"/>
      <c r="B265" s="69"/>
      <c r="C265" s="7"/>
      <c r="D265" s="39"/>
      <c r="E265" s="53"/>
      <c r="F265" s="53"/>
      <c r="G265" s="53"/>
      <c r="H265" s="53"/>
      <c r="I265" s="53"/>
      <c r="J265" s="53"/>
      <c r="K265" s="53"/>
      <c r="L265" s="53"/>
    </row>
    <row r="266" spans="1:12" ht="12.75" customHeight="1">
      <c r="A266" s="72" t="s">
        <v>100</v>
      </c>
      <c r="B266" s="69"/>
      <c r="C266" s="7"/>
      <c r="D266" s="39"/>
      <c r="E266" s="53"/>
      <c r="F266" s="53"/>
      <c r="G266" s="53"/>
      <c r="H266" s="53"/>
      <c r="I266" s="53"/>
      <c r="J266" s="53"/>
      <c r="K266" s="53"/>
      <c r="L266" s="53"/>
    </row>
    <row r="267" spans="1:12" ht="12.75" customHeight="1">
      <c r="A267" s="65">
        <v>3021</v>
      </c>
      <c r="B267" s="45" t="s">
        <v>101</v>
      </c>
      <c r="C267" s="7"/>
      <c r="D267" s="39">
        <f>SUM(D268:D272)</f>
        <v>2970</v>
      </c>
      <c r="E267" s="53"/>
      <c r="F267" s="53"/>
      <c r="G267" s="53"/>
      <c r="H267" s="53"/>
      <c r="I267" s="53"/>
      <c r="J267" s="53"/>
      <c r="K267" s="53"/>
      <c r="L267" s="53"/>
    </row>
    <row r="268" spans="1:12" ht="12.75" customHeight="1">
      <c r="A268" s="72"/>
      <c r="B268" s="69" t="s">
        <v>29</v>
      </c>
      <c r="C268" s="7"/>
      <c r="D268" s="19">
        <v>1877</v>
      </c>
      <c r="E268" s="53"/>
      <c r="F268" s="53"/>
      <c r="G268" s="53"/>
      <c r="H268" s="53"/>
      <c r="I268" s="53"/>
      <c r="J268" s="53"/>
      <c r="K268" s="53"/>
      <c r="L268" s="53"/>
    </row>
    <row r="269" spans="1:12" ht="12.75" customHeight="1">
      <c r="A269" s="72"/>
      <c r="B269" s="69" t="s">
        <v>85</v>
      </c>
      <c r="C269" s="7"/>
      <c r="D269" s="19">
        <v>506</v>
      </c>
      <c r="E269" s="53"/>
      <c r="F269" s="53"/>
      <c r="G269" s="53"/>
      <c r="H269" s="53"/>
      <c r="I269" s="53"/>
      <c r="J269" s="53"/>
      <c r="K269" s="53"/>
      <c r="L269" s="53"/>
    </row>
    <row r="270" spans="1:12" ht="12.75" customHeight="1">
      <c r="A270" s="72"/>
      <c r="B270" s="69" t="s">
        <v>83</v>
      </c>
      <c r="C270" s="7"/>
      <c r="D270" s="19">
        <v>351</v>
      </c>
      <c r="E270" s="53"/>
      <c r="F270" s="53"/>
      <c r="G270" s="53"/>
      <c r="H270" s="53"/>
      <c r="I270" s="53"/>
      <c r="J270" s="53"/>
      <c r="K270" s="53"/>
      <c r="L270" s="53"/>
    </row>
    <row r="271" spans="1:12" ht="12.75" customHeight="1">
      <c r="A271" s="72"/>
      <c r="B271" s="69" t="s">
        <v>84</v>
      </c>
      <c r="C271" s="7"/>
      <c r="D271" s="12">
        <v>-14764</v>
      </c>
      <c r="E271" s="53"/>
      <c r="F271" s="53"/>
      <c r="G271" s="53"/>
      <c r="H271" s="53"/>
      <c r="I271" s="53"/>
      <c r="J271" s="53"/>
      <c r="K271" s="53"/>
      <c r="L271" s="53"/>
    </row>
    <row r="272" spans="1:12" ht="12.75" customHeight="1">
      <c r="A272" s="72"/>
      <c r="B272" s="69" t="s">
        <v>87</v>
      </c>
      <c r="C272" s="7"/>
      <c r="D272" s="12">
        <v>15000</v>
      </c>
      <c r="E272" s="53"/>
      <c r="F272" s="53"/>
      <c r="G272" s="53"/>
      <c r="H272" s="53"/>
      <c r="I272" s="53"/>
      <c r="J272" s="53"/>
      <c r="K272" s="53"/>
      <c r="L272" s="53"/>
    </row>
    <row r="273" spans="1:12" ht="12.75" customHeight="1">
      <c r="A273" s="72" t="s">
        <v>100</v>
      </c>
      <c r="B273" s="69"/>
      <c r="C273" s="7"/>
      <c r="D273" s="39">
        <f>SUM(D267)</f>
        <v>2970</v>
      </c>
      <c r="E273" s="53"/>
      <c r="F273" s="53"/>
      <c r="G273" s="53"/>
      <c r="H273" s="53"/>
      <c r="I273" s="53"/>
      <c r="J273" s="53"/>
      <c r="K273" s="53"/>
      <c r="L273" s="53"/>
    </row>
    <row r="274" spans="1:12" ht="12.75" customHeight="1">
      <c r="A274" s="72"/>
      <c r="B274" s="69"/>
      <c r="C274" s="7"/>
      <c r="D274" s="39"/>
      <c r="E274" s="53"/>
      <c r="F274" s="53"/>
      <c r="G274" s="53"/>
      <c r="H274" s="53"/>
      <c r="I274" s="53"/>
      <c r="J274" s="53"/>
      <c r="K274" s="53"/>
      <c r="L274" s="53"/>
    </row>
    <row r="275" spans="1:12" ht="12.75" customHeight="1">
      <c r="A275" s="72" t="s">
        <v>102</v>
      </c>
      <c r="B275" s="69"/>
      <c r="C275" s="7"/>
      <c r="D275" s="39"/>
      <c r="E275" s="53"/>
      <c r="F275" s="53"/>
      <c r="G275" s="53"/>
      <c r="H275" s="53"/>
      <c r="I275" s="53"/>
      <c r="J275" s="53"/>
      <c r="K275" s="53"/>
      <c r="L275" s="53"/>
    </row>
    <row r="276" spans="1:12" ht="12.75" customHeight="1">
      <c r="A276" s="65">
        <v>3030</v>
      </c>
      <c r="B276" s="45" t="s">
        <v>103</v>
      </c>
      <c r="C276" s="7"/>
      <c r="D276" s="39"/>
      <c r="E276" s="53"/>
      <c r="F276" s="53"/>
      <c r="G276" s="53"/>
      <c r="H276" s="53"/>
      <c r="I276" s="53"/>
      <c r="J276" s="53"/>
      <c r="K276" s="53"/>
      <c r="L276" s="53"/>
    </row>
    <row r="277" spans="1:12" ht="12.75" customHeight="1">
      <c r="A277" s="65"/>
      <c r="B277" s="45" t="s">
        <v>83</v>
      </c>
      <c r="C277" s="7"/>
      <c r="D277" s="12">
        <v>-20000</v>
      </c>
      <c r="E277" s="53"/>
      <c r="F277" s="53"/>
      <c r="G277" s="53"/>
      <c r="H277" s="53"/>
      <c r="I277" s="53"/>
      <c r="J277" s="53"/>
      <c r="K277" s="53"/>
      <c r="L277" s="53"/>
    </row>
    <row r="278" spans="1:12" ht="12.75" customHeight="1">
      <c r="A278" s="72" t="s">
        <v>50</v>
      </c>
      <c r="B278" s="69"/>
      <c r="C278" s="7"/>
      <c r="D278" s="39">
        <f>SUM(D277:D277)</f>
        <v>-20000</v>
      </c>
      <c r="E278" s="53"/>
      <c r="F278" s="53"/>
      <c r="G278" s="53"/>
      <c r="H278" s="53"/>
      <c r="I278" s="53"/>
      <c r="J278" s="53"/>
      <c r="K278" s="53"/>
      <c r="L278" s="53"/>
    </row>
    <row r="279" spans="1:12" ht="12.75" customHeight="1">
      <c r="A279" s="62"/>
      <c r="B279" s="69"/>
      <c r="C279" s="7"/>
      <c r="D279" s="12"/>
      <c r="E279" s="53"/>
      <c r="F279" s="53"/>
      <c r="G279" s="53"/>
      <c r="H279" s="53"/>
      <c r="I279" s="53"/>
      <c r="J279" s="53"/>
      <c r="K279" s="53"/>
      <c r="L279" s="53"/>
    </row>
    <row r="280" spans="1:12" ht="12.75" customHeight="1">
      <c r="A280" s="64" t="s">
        <v>51</v>
      </c>
      <c r="B280" s="63"/>
      <c r="C280" s="7"/>
      <c r="D280" s="15"/>
      <c r="E280" s="53"/>
      <c r="F280" s="53"/>
      <c r="G280" s="53"/>
      <c r="H280" s="53"/>
      <c r="I280" s="53"/>
      <c r="J280" s="53"/>
      <c r="K280" s="53"/>
      <c r="L280" s="53"/>
    </row>
    <row r="281" spans="1:12" ht="12.75" customHeight="1">
      <c r="A281" s="65">
        <v>3051</v>
      </c>
      <c r="B281" s="45" t="s">
        <v>104</v>
      </c>
      <c r="C281" s="7"/>
      <c r="D281" s="15">
        <f>SUM(D282:D284)</f>
        <v>0</v>
      </c>
      <c r="E281" s="53"/>
      <c r="F281" s="53"/>
      <c r="G281" s="53"/>
      <c r="H281" s="53"/>
      <c r="I281" s="53"/>
      <c r="J281" s="53"/>
      <c r="K281" s="53"/>
      <c r="L281" s="53"/>
    </row>
    <row r="282" spans="1:12" ht="12.75" customHeight="1">
      <c r="A282" s="64"/>
      <c r="B282" s="69" t="s">
        <v>29</v>
      </c>
      <c r="C282" s="73"/>
      <c r="D282" s="19">
        <v>-50</v>
      </c>
      <c r="E282" s="53"/>
      <c r="F282" s="53"/>
      <c r="G282" s="53"/>
      <c r="H282" s="53"/>
      <c r="I282" s="53"/>
      <c r="J282" s="53"/>
      <c r="K282" s="53"/>
      <c r="L282" s="53"/>
    </row>
    <row r="283" spans="1:12" ht="12.75" customHeight="1">
      <c r="A283" s="64"/>
      <c r="B283" s="69" t="s">
        <v>90</v>
      </c>
      <c r="C283" s="73"/>
      <c r="D283" s="19">
        <v>-15</v>
      </c>
      <c r="E283" s="53"/>
      <c r="F283" s="53"/>
      <c r="G283" s="53"/>
      <c r="H283" s="53"/>
      <c r="I283" s="53"/>
      <c r="J283" s="53"/>
      <c r="K283" s="53"/>
      <c r="L283" s="53"/>
    </row>
    <row r="284" spans="1:12" ht="12.75" customHeight="1">
      <c r="A284" s="64"/>
      <c r="B284" s="69" t="s">
        <v>83</v>
      </c>
      <c r="C284" s="73"/>
      <c r="D284" s="19">
        <v>65</v>
      </c>
      <c r="E284" s="53"/>
      <c r="F284" s="53"/>
      <c r="G284" s="53"/>
      <c r="H284" s="53"/>
      <c r="I284" s="53"/>
      <c r="J284" s="53"/>
      <c r="K284" s="53"/>
      <c r="L284" s="53"/>
    </row>
    <row r="285" spans="1:12" ht="12.75" customHeight="1">
      <c r="A285" s="65">
        <v>3061</v>
      </c>
      <c r="B285" s="45" t="s">
        <v>105</v>
      </c>
      <c r="C285" s="8"/>
      <c r="D285" s="39">
        <v>500</v>
      </c>
      <c r="E285" s="53"/>
      <c r="F285" s="53"/>
      <c r="G285" s="53"/>
      <c r="H285" s="53"/>
      <c r="I285" s="53"/>
      <c r="J285" s="53"/>
      <c r="K285" s="53"/>
      <c r="L285" s="53"/>
    </row>
    <row r="286" spans="1:12" ht="12.75" customHeight="1">
      <c r="A286" s="65">
        <v>3111</v>
      </c>
      <c r="B286" s="45" t="s">
        <v>169</v>
      </c>
      <c r="C286" s="7"/>
      <c r="D286" s="39">
        <f>SUM(D287:D288)</f>
        <v>-22000</v>
      </c>
      <c r="E286" s="53"/>
      <c r="F286" s="53"/>
      <c r="G286" s="53"/>
      <c r="H286" s="53"/>
      <c r="I286" s="53"/>
      <c r="J286" s="53"/>
      <c r="K286" s="53"/>
      <c r="L286" s="53"/>
    </row>
    <row r="287" spans="1:12" ht="12.75" customHeight="1">
      <c r="A287" s="71"/>
      <c r="B287" s="69" t="s">
        <v>83</v>
      </c>
      <c r="C287" s="7"/>
      <c r="D287" s="12">
        <v>76</v>
      </c>
      <c r="E287" s="53"/>
      <c r="F287" s="53"/>
      <c r="G287" s="53"/>
      <c r="H287" s="53"/>
      <c r="I287" s="53"/>
      <c r="J287" s="53"/>
      <c r="K287" s="53"/>
      <c r="L287" s="53"/>
    </row>
    <row r="288" spans="1:12" ht="12.75" customHeight="1">
      <c r="A288" s="71"/>
      <c r="B288" s="69" t="s">
        <v>106</v>
      </c>
      <c r="C288" s="7"/>
      <c r="D288" s="12">
        <v>-22076</v>
      </c>
      <c r="E288" s="53"/>
      <c r="F288" s="53"/>
      <c r="G288" s="53"/>
      <c r="H288" s="53"/>
      <c r="I288" s="53"/>
      <c r="J288" s="53"/>
      <c r="K288" s="53"/>
      <c r="L288" s="53"/>
    </row>
    <row r="289" spans="1:12" ht="12.75" customHeight="1">
      <c r="A289" s="71">
        <v>3114</v>
      </c>
      <c r="B289" s="45" t="s">
        <v>107</v>
      </c>
      <c r="C289" s="7"/>
      <c r="D289" s="39">
        <f>SUM(D290:D291)</f>
        <v>-18000</v>
      </c>
      <c r="E289" s="52"/>
      <c r="F289" s="53"/>
      <c r="G289" s="53"/>
      <c r="H289" s="53"/>
      <c r="I289" s="53"/>
      <c r="J289" s="53"/>
      <c r="K289" s="53"/>
      <c r="L289" s="53"/>
    </row>
    <row r="290" spans="1:12" ht="12.75" customHeight="1">
      <c r="A290" s="71"/>
      <c r="B290" s="69" t="s">
        <v>83</v>
      </c>
      <c r="C290" s="7"/>
      <c r="D290" s="12">
        <v>-19762</v>
      </c>
      <c r="E290" s="52"/>
      <c r="F290" s="53"/>
      <c r="G290" s="53"/>
      <c r="H290" s="53"/>
      <c r="I290" s="53"/>
      <c r="J290" s="53"/>
      <c r="K290" s="53"/>
      <c r="L290" s="53"/>
    </row>
    <row r="291" spans="1:12" ht="12.75" customHeight="1">
      <c r="A291" s="71"/>
      <c r="B291" s="69" t="s">
        <v>87</v>
      </c>
      <c r="C291" s="7"/>
      <c r="D291" s="19">
        <v>1762</v>
      </c>
      <c r="E291" s="52"/>
      <c r="F291" s="53"/>
      <c r="G291" s="53"/>
      <c r="H291" s="53"/>
      <c r="I291" s="53"/>
      <c r="J291" s="53"/>
      <c r="K291" s="53"/>
      <c r="L291" s="53"/>
    </row>
    <row r="292" spans="1:12" ht="12.75" customHeight="1">
      <c r="A292" s="65">
        <v>3123</v>
      </c>
      <c r="B292" s="45" t="s">
        <v>108</v>
      </c>
      <c r="C292" s="8"/>
      <c r="D292" s="39">
        <f>SUM(D293:D295)</f>
        <v>-4000</v>
      </c>
      <c r="E292" s="53"/>
      <c r="F292" s="53"/>
      <c r="G292" s="53"/>
      <c r="H292" s="53"/>
      <c r="I292" s="53"/>
      <c r="J292" s="53"/>
      <c r="K292" s="53"/>
      <c r="L292" s="53"/>
    </row>
    <row r="293" spans="1:12" ht="12.75" customHeight="1">
      <c r="A293" s="65"/>
      <c r="B293" s="69" t="s">
        <v>29</v>
      </c>
      <c r="C293" s="8"/>
      <c r="D293" s="19">
        <v>200</v>
      </c>
      <c r="E293" s="53"/>
      <c r="F293" s="53"/>
      <c r="G293" s="53"/>
      <c r="H293" s="53"/>
      <c r="I293" s="53"/>
      <c r="J293" s="53"/>
      <c r="K293" s="53"/>
      <c r="L293" s="53"/>
    </row>
    <row r="294" spans="1:12" ht="12.75" customHeight="1">
      <c r="A294" s="65"/>
      <c r="B294" s="69" t="s">
        <v>90</v>
      </c>
      <c r="C294" s="8"/>
      <c r="D294" s="19">
        <v>49</v>
      </c>
      <c r="E294" s="53"/>
      <c r="F294" s="53"/>
      <c r="G294" s="53"/>
      <c r="H294" s="53"/>
      <c r="I294" s="53"/>
      <c r="J294" s="53"/>
      <c r="K294" s="53"/>
      <c r="L294" s="53"/>
    </row>
    <row r="295" spans="1:12" ht="12.75" customHeight="1">
      <c r="A295" s="65"/>
      <c r="B295" s="69" t="s">
        <v>109</v>
      </c>
      <c r="C295" s="8"/>
      <c r="D295" s="19">
        <v>-4249</v>
      </c>
      <c r="E295" s="53"/>
      <c r="F295" s="53"/>
      <c r="G295" s="53"/>
      <c r="H295" s="53"/>
      <c r="I295" s="53"/>
      <c r="J295" s="53"/>
      <c r="K295" s="53"/>
      <c r="L295" s="53"/>
    </row>
    <row r="296" spans="1:12" ht="12.75" customHeight="1">
      <c r="A296" s="65" t="s">
        <v>178</v>
      </c>
      <c r="B296" s="26" t="s">
        <v>66</v>
      </c>
      <c r="C296" s="8"/>
      <c r="D296" s="39">
        <v>-7000</v>
      </c>
      <c r="E296" s="52"/>
      <c r="F296" s="53"/>
      <c r="G296" s="53"/>
      <c r="H296" s="53"/>
      <c r="I296" s="53"/>
      <c r="J296" s="53"/>
      <c r="K296" s="53"/>
      <c r="L296" s="53"/>
    </row>
    <row r="297" spans="1:12" ht="12.75" customHeight="1">
      <c r="A297" s="65">
        <v>3141</v>
      </c>
      <c r="B297" s="45" t="s">
        <v>110</v>
      </c>
      <c r="C297" s="8"/>
      <c r="D297" s="39">
        <f>SUM(D298:D299)</f>
        <v>0</v>
      </c>
      <c r="E297" s="52"/>
      <c r="F297" s="53"/>
      <c r="G297" s="53"/>
      <c r="H297" s="53"/>
      <c r="I297" s="53"/>
      <c r="J297" s="53"/>
      <c r="K297" s="53"/>
      <c r="L297" s="53"/>
    </row>
    <row r="298" spans="1:12" ht="12.75" customHeight="1">
      <c r="A298" s="65"/>
      <c r="B298" s="69" t="s">
        <v>111</v>
      </c>
      <c r="C298" s="8"/>
      <c r="D298" s="12">
        <v>-5144</v>
      </c>
      <c r="E298" s="52"/>
      <c r="F298" s="53"/>
      <c r="G298" s="53"/>
      <c r="H298" s="53"/>
      <c r="I298" s="53"/>
      <c r="J298" s="53"/>
      <c r="K298" s="53"/>
      <c r="L298" s="53"/>
    </row>
    <row r="299" spans="1:12" ht="12.75" customHeight="1">
      <c r="A299" s="65"/>
      <c r="B299" s="69" t="s">
        <v>112</v>
      </c>
      <c r="C299" s="8"/>
      <c r="D299" s="12">
        <v>5144</v>
      </c>
      <c r="E299" s="52"/>
      <c r="F299" s="53"/>
      <c r="G299" s="53"/>
      <c r="H299" s="53"/>
      <c r="I299" s="53"/>
      <c r="J299" s="53"/>
      <c r="K299" s="53"/>
      <c r="L299" s="53"/>
    </row>
    <row r="300" spans="1:12" ht="12.75" customHeight="1">
      <c r="A300" s="65">
        <v>3142</v>
      </c>
      <c r="B300" s="45" t="s">
        <v>113</v>
      </c>
      <c r="C300" s="8"/>
      <c r="D300" s="39">
        <f>SUM(D301:D303)</f>
        <v>0</v>
      </c>
      <c r="E300" s="52"/>
      <c r="F300" s="53"/>
      <c r="G300" s="53"/>
      <c r="H300" s="53"/>
      <c r="I300" s="53"/>
      <c r="J300" s="53"/>
      <c r="K300" s="53"/>
      <c r="L300" s="53"/>
    </row>
    <row r="301" spans="1:12" ht="12.75" customHeight="1">
      <c r="A301" s="65"/>
      <c r="B301" s="69" t="s">
        <v>29</v>
      </c>
      <c r="C301" s="8"/>
      <c r="D301" s="12">
        <v>-1700</v>
      </c>
      <c r="E301" s="52"/>
      <c r="F301" s="53"/>
      <c r="G301" s="53"/>
      <c r="H301" s="53"/>
      <c r="I301" s="53"/>
      <c r="J301" s="53"/>
      <c r="K301" s="53"/>
      <c r="L301" s="53"/>
    </row>
    <row r="302" spans="1:12" ht="12.75" customHeight="1">
      <c r="A302" s="65"/>
      <c r="B302" s="69" t="s">
        <v>90</v>
      </c>
      <c r="C302" s="8"/>
      <c r="D302" s="12">
        <v>-456</v>
      </c>
      <c r="E302" s="52"/>
      <c r="F302" s="53"/>
      <c r="G302" s="53"/>
      <c r="H302" s="53"/>
      <c r="I302" s="53"/>
      <c r="J302" s="53"/>
      <c r="K302" s="53"/>
      <c r="L302" s="53"/>
    </row>
    <row r="303" spans="1:12" ht="12.75" customHeight="1">
      <c r="A303" s="65"/>
      <c r="B303" s="69" t="s">
        <v>83</v>
      </c>
      <c r="C303" s="8"/>
      <c r="D303" s="12">
        <v>2156</v>
      </c>
      <c r="E303" s="52"/>
      <c r="F303" s="53"/>
      <c r="G303" s="53"/>
      <c r="H303" s="53"/>
      <c r="I303" s="53"/>
      <c r="J303" s="53"/>
      <c r="K303" s="53"/>
      <c r="L303" s="53"/>
    </row>
    <row r="304" spans="1:12" ht="12.75" customHeight="1">
      <c r="A304" s="65">
        <v>3146</v>
      </c>
      <c r="B304" s="45" t="s">
        <v>114</v>
      </c>
      <c r="C304" s="8"/>
      <c r="D304" s="39">
        <f>SUM(D305:D306)</f>
        <v>0</v>
      </c>
      <c r="E304" s="52"/>
      <c r="F304" s="53"/>
      <c r="G304" s="53"/>
      <c r="H304" s="53"/>
      <c r="I304" s="53"/>
      <c r="J304" s="53"/>
      <c r="K304" s="53"/>
      <c r="L304" s="53"/>
    </row>
    <row r="305" spans="1:12" ht="12.75" customHeight="1">
      <c r="A305" s="65"/>
      <c r="B305" s="69" t="s">
        <v>83</v>
      </c>
      <c r="C305" s="8"/>
      <c r="D305" s="12">
        <v>1016</v>
      </c>
      <c r="E305" s="52"/>
      <c r="F305" s="53"/>
      <c r="G305" s="53"/>
      <c r="H305" s="53"/>
      <c r="I305" s="53"/>
      <c r="J305" s="53"/>
      <c r="K305" s="53"/>
      <c r="L305" s="53"/>
    </row>
    <row r="306" spans="1:12" ht="12.75" customHeight="1">
      <c r="A306" s="65"/>
      <c r="B306" s="69" t="s">
        <v>82</v>
      </c>
      <c r="C306" s="8"/>
      <c r="D306" s="12">
        <v>-1016</v>
      </c>
      <c r="E306" s="52"/>
      <c r="F306" s="53"/>
      <c r="G306" s="53"/>
      <c r="H306" s="53"/>
      <c r="I306" s="53"/>
      <c r="J306" s="53"/>
      <c r="K306" s="53"/>
      <c r="L306" s="53"/>
    </row>
    <row r="307" spans="1:12" ht="12.75" customHeight="1">
      <c r="A307" s="65">
        <v>3202</v>
      </c>
      <c r="B307" s="45" t="s">
        <v>115</v>
      </c>
      <c r="C307" s="8"/>
      <c r="D307" s="39">
        <f>SUM(D308:D310)</f>
        <v>0</v>
      </c>
      <c r="E307" s="52"/>
      <c r="F307" s="53"/>
      <c r="G307" s="53"/>
      <c r="H307" s="53"/>
      <c r="I307" s="53"/>
      <c r="J307" s="53"/>
      <c r="K307" s="53"/>
      <c r="L307" s="53"/>
    </row>
    <row r="308" spans="1:12" ht="12.75" customHeight="1">
      <c r="A308" s="65"/>
      <c r="B308" s="69" t="s">
        <v>29</v>
      </c>
      <c r="C308" s="8"/>
      <c r="D308" s="12">
        <v>-800</v>
      </c>
      <c r="E308" s="52"/>
      <c r="F308" s="53"/>
      <c r="G308" s="53"/>
      <c r="H308" s="53"/>
      <c r="I308" s="53"/>
      <c r="J308" s="53"/>
      <c r="K308" s="53"/>
      <c r="L308" s="53"/>
    </row>
    <row r="309" spans="1:12" ht="12.75" customHeight="1">
      <c r="A309" s="65"/>
      <c r="B309" s="69" t="s">
        <v>90</v>
      </c>
      <c r="C309" s="8"/>
      <c r="D309" s="12">
        <v>-300</v>
      </c>
      <c r="E309" s="52"/>
      <c r="F309" s="53"/>
      <c r="G309" s="53"/>
      <c r="H309" s="53"/>
      <c r="I309" s="53"/>
      <c r="J309" s="53"/>
      <c r="K309" s="53"/>
      <c r="L309" s="53"/>
    </row>
    <row r="310" spans="1:12" ht="12.75" customHeight="1">
      <c r="A310" s="65"/>
      <c r="B310" s="69" t="s">
        <v>83</v>
      </c>
      <c r="C310" s="8"/>
      <c r="D310" s="12">
        <v>1100</v>
      </c>
      <c r="E310" s="52"/>
      <c r="F310" s="53"/>
      <c r="G310" s="53"/>
      <c r="H310" s="53"/>
      <c r="I310" s="53"/>
      <c r="J310" s="53"/>
      <c r="K310" s="53"/>
      <c r="L310" s="53"/>
    </row>
    <row r="311" spans="1:12" ht="12.75" customHeight="1">
      <c r="A311" s="65">
        <v>3203</v>
      </c>
      <c r="B311" s="45" t="s">
        <v>116</v>
      </c>
      <c r="C311" s="8"/>
      <c r="D311" s="39">
        <f>SUM(D312:D313)</f>
        <v>0</v>
      </c>
      <c r="E311" s="52"/>
      <c r="F311" s="53"/>
      <c r="G311" s="53"/>
      <c r="H311" s="53"/>
      <c r="I311" s="53"/>
      <c r="J311" s="53"/>
      <c r="K311" s="53"/>
      <c r="L311" s="53"/>
    </row>
    <row r="312" spans="1:12" ht="12.75" customHeight="1">
      <c r="A312" s="65"/>
      <c r="B312" s="69" t="s">
        <v>83</v>
      </c>
      <c r="C312" s="8"/>
      <c r="D312" s="12">
        <v>-2500</v>
      </c>
      <c r="E312" s="52"/>
      <c r="F312" s="53"/>
      <c r="G312" s="53"/>
      <c r="H312" s="53"/>
      <c r="I312" s="53"/>
      <c r="J312" s="53"/>
      <c r="K312" s="53"/>
      <c r="L312" s="53"/>
    </row>
    <row r="313" spans="1:12" ht="12.75" customHeight="1">
      <c r="A313" s="65"/>
      <c r="B313" s="69" t="s">
        <v>82</v>
      </c>
      <c r="C313" s="8"/>
      <c r="D313" s="12">
        <v>2500</v>
      </c>
      <c r="E313" s="52"/>
      <c r="F313" s="53"/>
      <c r="G313" s="53"/>
      <c r="H313" s="53"/>
      <c r="I313" s="53"/>
      <c r="J313" s="53"/>
      <c r="K313" s="53"/>
      <c r="L313" s="53"/>
    </row>
    <row r="314" spans="1:12" ht="12.75" customHeight="1">
      <c r="A314" s="65">
        <v>3205</v>
      </c>
      <c r="B314" s="45" t="s">
        <v>117</v>
      </c>
      <c r="C314" s="8"/>
      <c r="D314" s="39">
        <f>SUM(D315:D316)</f>
        <v>2342</v>
      </c>
      <c r="E314" s="52"/>
      <c r="F314" s="53"/>
      <c r="G314" s="53"/>
      <c r="H314" s="53"/>
      <c r="I314" s="53"/>
      <c r="J314" s="53"/>
      <c r="K314" s="53"/>
      <c r="L314" s="53"/>
    </row>
    <row r="315" spans="1:12" ht="12.75" customHeight="1">
      <c r="A315" s="65"/>
      <c r="B315" s="69" t="s">
        <v>83</v>
      </c>
      <c r="C315" s="8"/>
      <c r="D315" s="19">
        <v>-1658</v>
      </c>
      <c r="E315" s="52"/>
      <c r="F315" s="53"/>
      <c r="G315" s="53"/>
      <c r="H315" s="53"/>
      <c r="I315" s="53"/>
      <c r="J315" s="53"/>
      <c r="K315" s="53"/>
      <c r="L315" s="53"/>
    </row>
    <row r="316" spans="1:12" ht="12.75" customHeight="1">
      <c r="A316" s="65"/>
      <c r="B316" s="69" t="s">
        <v>82</v>
      </c>
      <c r="C316" s="8"/>
      <c r="D316" s="19">
        <v>4000</v>
      </c>
      <c r="E316" s="52"/>
      <c r="F316" s="53"/>
      <c r="G316" s="53"/>
      <c r="H316" s="53"/>
      <c r="I316" s="53"/>
      <c r="J316" s="53"/>
      <c r="K316" s="53"/>
      <c r="L316" s="53"/>
    </row>
    <row r="317" spans="1:12" ht="12.75" customHeight="1">
      <c r="A317" s="65">
        <v>3209</v>
      </c>
      <c r="B317" s="45" t="s">
        <v>177</v>
      </c>
      <c r="C317" s="8"/>
      <c r="D317" s="39">
        <f>SUM(D318:D319)</f>
        <v>0</v>
      </c>
      <c r="E317" s="52"/>
      <c r="F317" s="53"/>
      <c r="G317" s="53"/>
      <c r="H317" s="53"/>
      <c r="I317" s="53"/>
      <c r="J317" s="53"/>
      <c r="K317" s="53"/>
      <c r="L317" s="53"/>
    </row>
    <row r="318" spans="1:12" ht="12.75" customHeight="1">
      <c r="A318" s="65"/>
      <c r="B318" s="69" t="s">
        <v>29</v>
      </c>
      <c r="C318" s="8"/>
      <c r="D318" s="19">
        <v>56</v>
      </c>
      <c r="E318" s="52"/>
      <c r="F318" s="53"/>
      <c r="G318" s="53"/>
      <c r="H318" s="53"/>
      <c r="I318" s="53"/>
      <c r="J318" s="53"/>
      <c r="K318" s="53"/>
      <c r="L318" s="53"/>
    </row>
    <row r="319" spans="1:12" ht="12.75" customHeight="1">
      <c r="A319" s="65"/>
      <c r="B319" s="69" t="s">
        <v>83</v>
      </c>
      <c r="C319" s="8"/>
      <c r="D319" s="19">
        <v>-56</v>
      </c>
      <c r="E319" s="52"/>
      <c r="F319" s="53"/>
      <c r="G319" s="53"/>
      <c r="H319" s="53"/>
      <c r="I319" s="53"/>
      <c r="J319" s="53"/>
      <c r="K319" s="53"/>
      <c r="L319" s="53"/>
    </row>
    <row r="320" spans="1:12" ht="12.75" customHeight="1">
      <c r="A320" s="65">
        <v>3211</v>
      </c>
      <c r="B320" s="74" t="s">
        <v>118</v>
      </c>
      <c r="C320" s="8"/>
      <c r="D320" s="39">
        <v>14541</v>
      </c>
      <c r="E320" s="52"/>
      <c r="F320" s="53"/>
      <c r="G320" s="53"/>
      <c r="H320" s="53"/>
      <c r="I320" s="53"/>
      <c r="J320" s="53"/>
      <c r="K320" s="53"/>
      <c r="L320" s="53"/>
    </row>
    <row r="321" spans="1:12" ht="12.75" customHeight="1">
      <c r="A321" s="65">
        <v>3214</v>
      </c>
      <c r="B321" s="45" t="s">
        <v>119</v>
      </c>
      <c r="C321" s="8"/>
      <c r="D321" s="39">
        <f>SUM(D322:D323)</f>
        <v>0</v>
      </c>
      <c r="E321" s="52"/>
      <c r="F321" s="53"/>
      <c r="G321" s="53"/>
      <c r="H321" s="53"/>
      <c r="I321" s="53"/>
      <c r="J321" s="53"/>
      <c r="K321" s="53"/>
      <c r="L321" s="53"/>
    </row>
    <row r="322" spans="1:12" ht="12.75" customHeight="1">
      <c r="A322" s="65"/>
      <c r="B322" s="69" t="s">
        <v>87</v>
      </c>
      <c r="C322" s="70"/>
      <c r="D322" s="19">
        <v>2858</v>
      </c>
      <c r="E322" s="52"/>
      <c r="F322" s="53"/>
      <c r="G322" s="53"/>
      <c r="H322" s="53"/>
      <c r="I322" s="53"/>
      <c r="J322" s="53"/>
      <c r="K322" s="53"/>
      <c r="L322" s="53"/>
    </row>
    <row r="323" spans="1:12" ht="12.75" customHeight="1">
      <c r="A323" s="65"/>
      <c r="B323" s="69" t="s">
        <v>84</v>
      </c>
      <c r="C323" s="70"/>
      <c r="D323" s="19">
        <v>-2858</v>
      </c>
      <c r="E323" s="52"/>
      <c r="F323" s="53"/>
      <c r="G323" s="53"/>
      <c r="H323" s="53"/>
      <c r="I323" s="53"/>
      <c r="J323" s="53"/>
      <c r="K323" s="53"/>
      <c r="L323" s="53"/>
    </row>
    <row r="324" spans="1:12" ht="12.75" customHeight="1">
      <c r="A324" s="65">
        <v>3216</v>
      </c>
      <c r="B324" s="45" t="s">
        <v>170</v>
      </c>
      <c r="C324" s="7"/>
      <c r="D324" s="39">
        <v>20000</v>
      </c>
      <c r="E324" s="53"/>
      <c r="F324" s="53"/>
      <c r="G324" s="53"/>
      <c r="H324" s="53"/>
      <c r="I324" s="53"/>
      <c r="J324" s="53"/>
      <c r="K324" s="53"/>
      <c r="L324" s="53"/>
    </row>
    <row r="325" spans="1:12" ht="12.75" customHeight="1">
      <c r="A325" s="65">
        <v>3223</v>
      </c>
      <c r="B325" s="45" t="s">
        <v>120</v>
      </c>
      <c r="C325" s="7"/>
      <c r="D325" s="39">
        <v>-14790</v>
      </c>
      <c r="E325" s="53"/>
      <c r="F325" s="53"/>
      <c r="G325" s="53"/>
      <c r="H325" s="53"/>
      <c r="I325" s="53"/>
      <c r="J325" s="53"/>
      <c r="K325" s="53"/>
      <c r="L325" s="53"/>
    </row>
    <row r="326" spans="1:12" ht="12.75" customHeight="1">
      <c r="A326" s="65">
        <v>3301</v>
      </c>
      <c r="B326" s="45" t="s">
        <v>121</v>
      </c>
      <c r="C326" s="7"/>
      <c r="D326" s="39">
        <f>SUM(D327:D329)</f>
        <v>0</v>
      </c>
      <c r="E326" s="53"/>
      <c r="F326" s="53"/>
      <c r="G326" s="53"/>
      <c r="H326" s="53"/>
      <c r="I326" s="53"/>
      <c r="J326" s="53"/>
      <c r="K326" s="53"/>
      <c r="L326" s="53"/>
    </row>
    <row r="327" spans="1:12" ht="12.75" customHeight="1">
      <c r="A327" s="65"/>
      <c r="B327" s="69" t="s">
        <v>29</v>
      </c>
      <c r="C327" s="7"/>
      <c r="D327" s="19">
        <v>-100</v>
      </c>
      <c r="E327" s="53"/>
      <c r="F327" s="53"/>
      <c r="G327" s="53"/>
      <c r="H327" s="53"/>
      <c r="I327" s="53"/>
      <c r="J327" s="53"/>
      <c r="K327" s="53"/>
      <c r="L327" s="53"/>
    </row>
    <row r="328" spans="1:12" ht="12.75" customHeight="1">
      <c r="A328" s="65"/>
      <c r="B328" s="69" t="s">
        <v>90</v>
      </c>
      <c r="C328" s="7"/>
      <c r="D328" s="19">
        <v>-35</v>
      </c>
      <c r="E328" s="53"/>
      <c r="F328" s="53"/>
      <c r="G328" s="53"/>
      <c r="H328" s="53"/>
      <c r="I328" s="53"/>
      <c r="J328" s="53"/>
      <c r="K328" s="53"/>
      <c r="L328" s="53"/>
    </row>
    <row r="329" spans="1:12" ht="12.75" customHeight="1">
      <c r="A329" s="65"/>
      <c r="B329" s="69" t="s">
        <v>83</v>
      </c>
      <c r="C329" s="7"/>
      <c r="D329" s="19">
        <v>135</v>
      </c>
      <c r="E329" s="53"/>
      <c r="F329" s="53"/>
      <c r="G329" s="53"/>
      <c r="H329" s="53"/>
      <c r="I329" s="53"/>
      <c r="J329" s="53"/>
      <c r="K329" s="53"/>
      <c r="L329" s="53"/>
    </row>
    <row r="330" spans="1:12" ht="12.75" customHeight="1">
      <c r="A330" s="65">
        <v>3303</v>
      </c>
      <c r="B330" s="45" t="s">
        <v>122</v>
      </c>
      <c r="C330" s="7"/>
      <c r="D330" s="39">
        <f>SUM(D331:D332)</f>
        <v>-4760</v>
      </c>
      <c r="E330" s="53"/>
      <c r="F330" s="53"/>
      <c r="G330" s="53"/>
      <c r="H330" s="53"/>
      <c r="I330" s="53"/>
      <c r="J330" s="53"/>
      <c r="K330" s="53"/>
      <c r="L330" s="53"/>
    </row>
    <row r="331" spans="1:12" ht="12.75" customHeight="1">
      <c r="A331" s="65"/>
      <c r="B331" s="69" t="s">
        <v>83</v>
      </c>
      <c r="C331" s="7"/>
      <c r="D331" s="19">
        <v>-23</v>
      </c>
      <c r="E331" s="53"/>
      <c r="F331" s="53"/>
      <c r="G331" s="53"/>
      <c r="H331" s="53"/>
      <c r="I331" s="53"/>
      <c r="J331" s="53"/>
      <c r="K331" s="53"/>
      <c r="L331" s="53"/>
    </row>
    <row r="332" spans="1:12" ht="12.75" customHeight="1">
      <c r="A332" s="65"/>
      <c r="B332" s="69" t="s">
        <v>123</v>
      </c>
      <c r="C332" s="7"/>
      <c r="D332" s="19">
        <v>-4737</v>
      </c>
      <c r="E332" s="53"/>
      <c r="F332" s="53"/>
      <c r="G332" s="53"/>
      <c r="H332" s="53"/>
      <c r="I332" s="53"/>
      <c r="J332" s="53"/>
      <c r="K332" s="53"/>
      <c r="L332" s="53"/>
    </row>
    <row r="333" spans="1:12" ht="12.75" customHeight="1">
      <c r="A333" s="65">
        <v>3304</v>
      </c>
      <c r="B333" s="45" t="s">
        <v>124</v>
      </c>
      <c r="C333" s="7"/>
      <c r="D333" s="39">
        <f>SUM(D334:D335)</f>
        <v>-1732</v>
      </c>
      <c r="E333" s="53"/>
      <c r="F333" s="53"/>
      <c r="G333" s="53"/>
      <c r="H333" s="53"/>
      <c r="I333" s="53"/>
      <c r="J333" s="53"/>
      <c r="K333" s="53"/>
      <c r="L333" s="53"/>
    </row>
    <row r="334" spans="1:12" ht="12.75" customHeight="1">
      <c r="A334" s="65"/>
      <c r="B334" s="69" t="s">
        <v>83</v>
      </c>
      <c r="C334" s="7"/>
      <c r="D334" s="19">
        <v>-37</v>
      </c>
      <c r="E334" s="53"/>
      <c r="F334" s="53"/>
      <c r="G334" s="53"/>
      <c r="H334" s="53"/>
      <c r="I334" s="53"/>
      <c r="J334" s="53"/>
      <c r="K334" s="53"/>
      <c r="L334" s="53"/>
    </row>
    <row r="335" spans="1:12" ht="12.75" customHeight="1">
      <c r="A335" s="65"/>
      <c r="B335" s="69" t="s">
        <v>123</v>
      </c>
      <c r="C335" s="7"/>
      <c r="D335" s="19">
        <v>-1695</v>
      </c>
      <c r="E335" s="53"/>
      <c r="F335" s="53"/>
      <c r="G335" s="53"/>
      <c r="H335" s="53"/>
      <c r="I335" s="53"/>
      <c r="J335" s="53"/>
      <c r="K335" s="53"/>
      <c r="L335" s="53"/>
    </row>
    <row r="336" spans="1:12" ht="12.75" customHeight="1">
      <c r="A336" s="65">
        <v>3305</v>
      </c>
      <c r="B336" s="45" t="s">
        <v>125</v>
      </c>
      <c r="C336" s="7"/>
      <c r="D336" s="12">
        <v>2000</v>
      </c>
      <c r="E336" s="53"/>
      <c r="F336" s="53"/>
      <c r="G336" s="53"/>
      <c r="H336" s="53"/>
      <c r="I336" s="53"/>
      <c r="J336" s="53"/>
      <c r="K336" s="53"/>
      <c r="L336" s="53"/>
    </row>
    <row r="337" spans="1:12" ht="12.75" customHeight="1">
      <c r="A337" s="65">
        <v>3306</v>
      </c>
      <c r="B337" s="45" t="s">
        <v>126</v>
      </c>
      <c r="C337" s="7"/>
      <c r="D337" s="39">
        <f>SUM(D338:D339)</f>
        <v>0</v>
      </c>
      <c r="E337" s="53"/>
      <c r="F337" s="53"/>
      <c r="G337" s="53"/>
      <c r="H337" s="53"/>
      <c r="I337" s="53"/>
      <c r="J337" s="53"/>
      <c r="K337" s="53"/>
      <c r="L337" s="53"/>
    </row>
    <row r="338" spans="1:12" ht="12.75" customHeight="1">
      <c r="A338" s="65"/>
      <c r="B338" s="69" t="s">
        <v>83</v>
      </c>
      <c r="C338" s="7"/>
      <c r="D338" s="12">
        <v>120</v>
      </c>
      <c r="E338" s="53"/>
      <c r="F338" s="53"/>
      <c r="G338" s="53"/>
      <c r="H338" s="53"/>
      <c r="I338" s="53"/>
      <c r="J338" s="53"/>
      <c r="K338" s="53"/>
      <c r="L338" s="53"/>
    </row>
    <row r="339" spans="1:12" ht="12.75" customHeight="1">
      <c r="A339" s="65"/>
      <c r="B339" s="69" t="s">
        <v>111</v>
      </c>
      <c r="C339" s="7"/>
      <c r="D339" s="12">
        <v>-120</v>
      </c>
      <c r="E339" s="53"/>
      <c r="F339" s="53"/>
      <c r="G339" s="53"/>
      <c r="H339" s="53"/>
      <c r="I339" s="53"/>
      <c r="J339" s="53"/>
      <c r="K339" s="53"/>
      <c r="L339" s="53"/>
    </row>
    <row r="340" spans="1:12" ht="12.75" customHeight="1">
      <c r="A340" s="65">
        <v>3307</v>
      </c>
      <c r="B340" s="45" t="s">
        <v>127</v>
      </c>
      <c r="C340" s="7"/>
      <c r="D340" s="39">
        <v>-22000</v>
      </c>
      <c r="E340" s="53"/>
      <c r="F340" s="53"/>
      <c r="G340" s="53"/>
      <c r="H340" s="53"/>
      <c r="I340" s="53"/>
      <c r="J340" s="53"/>
      <c r="K340" s="53"/>
      <c r="L340" s="53"/>
    </row>
    <row r="341" spans="1:12" ht="12.75" customHeight="1">
      <c r="A341" s="65">
        <v>3308</v>
      </c>
      <c r="B341" s="45" t="s">
        <v>128</v>
      </c>
      <c r="C341" s="7"/>
      <c r="D341" s="39">
        <f>SUM(D342:D343)</f>
        <v>-4203</v>
      </c>
      <c r="E341" s="53"/>
      <c r="F341" s="53"/>
      <c r="G341" s="53"/>
      <c r="H341" s="53"/>
      <c r="I341" s="53"/>
      <c r="J341" s="53"/>
      <c r="K341" s="53"/>
      <c r="L341" s="53"/>
    </row>
    <row r="342" spans="1:12" ht="12.75" customHeight="1">
      <c r="A342" s="65"/>
      <c r="B342" s="69" t="s">
        <v>83</v>
      </c>
      <c r="C342" s="7"/>
      <c r="D342" s="19">
        <v>-122</v>
      </c>
      <c r="E342" s="53"/>
      <c r="F342" s="53"/>
      <c r="G342" s="53"/>
      <c r="H342" s="53"/>
      <c r="I342" s="53"/>
      <c r="J342" s="53"/>
      <c r="K342" s="53"/>
      <c r="L342" s="53"/>
    </row>
    <row r="343" spans="1:12" ht="12.75" customHeight="1">
      <c r="A343" s="65"/>
      <c r="B343" s="69" t="s">
        <v>123</v>
      </c>
      <c r="C343" s="7"/>
      <c r="D343" s="19">
        <v>-4081</v>
      </c>
      <c r="E343" s="53"/>
      <c r="F343" s="53"/>
      <c r="G343" s="53"/>
      <c r="H343" s="53"/>
      <c r="I343" s="53"/>
      <c r="J343" s="53"/>
      <c r="K343" s="53"/>
      <c r="L343" s="53"/>
    </row>
    <row r="344" spans="1:12" ht="12.75" customHeight="1">
      <c r="A344" s="65">
        <v>3310</v>
      </c>
      <c r="B344" s="45" t="s">
        <v>129</v>
      </c>
      <c r="C344" s="7"/>
      <c r="D344" s="39">
        <v>-1500</v>
      </c>
      <c r="E344" s="53"/>
      <c r="F344" s="53"/>
      <c r="G344" s="53"/>
      <c r="H344" s="53"/>
      <c r="I344" s="53"/>
      <c r="J344" s="53"/>
      <c r="K344" s="53"/>
      <c r="L344" s="53"/>
    </row>
    <row r="345" spans="1:12" ht="12.75" customHeight="1">
      <c r="A345" s="65">
        <v>3312</v>
      </c>
      <c r="B345" s="45" t="s">
        <v>130</v>
      </c>
      <c r="C345" s="7"/>
      <c r="D345" s="39">
        <v>5000</v>
      </c>
      <c r="E345" s="53"/>
      <c r="F345" s="53"/>
      <c r="G345" s="53"/>
      <c r="H345" s="53"/>
      <c r="I345" s="53"/>
      <c r="J345" s="53"/>
      <c r="K345" s="53"/>
      <c r="L345" s="53"/>
    </row>
    <row r="346" spans="1:12" ht="12.75" customHeight="1">
      <c r="A346" s="65">
        <v>3319</v>
      </c>
      <c r="B346" s="45" t="s">
        <v>131</v>
      </c>
      <c r="C346" s="7"/>
      <c r="D346" s="39">
        <v>400</v>
      </c>
      <c r="E346" s="53"/>
      <c r="F346" s="53"/>
      <c r="G346" s="53"/>
      <c r="H346" s="53"/>
      <c r="I346" s="53"/>
      <c r="J346" s="53"/>
      <c r="K346" s="53"/>
      <c r="L346" s="53"/>
    </row>
    <row r="347" spans="1:12" ht="12.75" customHeight="1">
      <c r="A347" s="65">
        <v>3313</v>
      </c>
      <c r="B347" s="45" t="s">
        <v>132</v>
      </c>
      <c r="C347" s="7"/>
      <c r="D347" s="39">
        <v>-13000</v>
      </c>
      <c r="E347" s="53"/>
      <c r="F347" s="53"/>
      <c r="G347" s="53"/>
      <c r="H347" s="53"/>
      <c r="I347" s="53"/>
      <c r="J347" s="53"/>
      <c r="K347" s="53"/>
      <c r="L347" s="53"/>
    </row>
    <row r="348" spans="1:12" ht="12.75" customHeight="1">
      <c r="A348" s="65">
        <v>3315</v>
      </c>
      <c r="B348" s="45" t="s">
        <v>176</v>
      </c>
      <c r="C348" s="7"/>
      <c r="D348" s="39">
        <v>-15000</v>
      </c>
      <c r="E348" s="53"/>
      <c r="F348" s="53"/>
      <c r="G348" s="53"/>
      <c r="H348" s="53"/>
      <c r="I348" s="53"/>
      <c r="J348" s="53"/>
      <c r="K348" s="53"/>
      <c r="L348" s="53"/>
    </row>
    <row r="349" spans="1:12" ht="12.75" customHeight="1">
      <c r="A349" s="65">
        <v>3316</v>
      </c>
      <c r="B349" s="45" t="s">
        <v>171</v>
      </c>
      <c r="C349" s="7"/>
      <c r="D349" s="39">
        <v>-10000</v>
      </c>
      <c r="E349" s="53"/>
      <c r="F349" s="53"/>
      <c r="G349" s="53"/>
      <c r="H349" s="53"/>
      <c r="I349" s="53"/>
      <c r="J349" s="53"/>
      <c r="K349" s="53"/>
      <c r="L349" s="53"/>
    </row>
    <row r="350" spans="1:12" ht="12.75" customHeight="1">
      <c r="A350" s="65">
        <v>3317</v>
      </c>
      <c r="B350" s="45" t="s">
        <v>133</v>
      </c>
      <c r="C350" s="7"/>
      <c r="D350" s="39">
        <f>SUM(D351:D352)</f>
        <v>-40000</v>
      </c>
      <c r="E350" s="53"/>
      <c r="F350" s="53"/>
      <c r="G350" s="53"/>
      <c r="H350" s="53"/>
      <c r="I350" s="53"/>
      <c r="J350" s="53"/>
      <c r="K350" s="53"/>
      <c r="L350" s="53"/>
    </row>
    <row r="351" spans="1:12" ht="12.75" customHeight="1">
      <c r="A351" s="65"/>
      <c r="B351" s="69" t="s">
        <v>83</v>
      </c>
      <c r="C351" s="7"/>
      <c r="D351" s="12">
        <v>600</v>
      </c>
      <c r="E351" s="53"/>
      <c r="F351" s="53"/>
      <c r="G351" s="53"/>
      <c r="H351" s="53"/>
      <c r="I351" s="53"/>
      <c r="J351" s="53"/>
      <c r="K351" s="53"/>
      <c r="L351" s="53"/>
    </row>
    <row r="352" spans="1:12" ht="12.75" customHeight="1">
      <c r="A352" s="65"/>
      <c r="B352" s="69" t="s">
        <v>134</v>
      </c>
      <c r="C352" s="7"/>
      <c r="D352" s="12">
        <v>-40600</v>
      </c>
      <c r="E352" s="53"/>
      <c r="F352" s="53"/>
      <c r="G352" s="53"/>
      <c r="H352" s="53"/>
      <c r="I352" s="53"/>
      <c r="J352" s="53"/>
      <c r="K352" s="53"/>
      <c r="L352" s="53"/>
    </row>
    <row r="353" spans="1:12" ht="12.75" customHeight="1">
      <c r="A353" s="65">
        <v>3320</v>
      </c>
      <c r="B353" s="45" t="s">
        <v>52</v>
      </c>
      <c r="C353" s="7"/>
      <c r="D353" s="39">
        <v>-3000</v>
      </c>
      <c r="E353" s="53"/>
      <c r="F353" s="53"/>
      <c r="G353" s="53"/>
      <c r="H353" s="53"/>
      <c r="I353" s="53"/>
      <c r="J353" s="53"/>
      <c r="K353" s="53"/>
      <c r="L353" s="53"/>
    </row>
    <row r="354" spans="1:12" ht="12.75" customHeight="1">
      <c r="A354" s="65"/>
      <c r="B354" s="45"/>
      <c r="C354" s="7"/>
      <c r="D354" s="39"/>
      <c r="E354" s="53"/>
      <c r="F354" s="53"/>
      <c r="G354" s="53"/>
      <c r="H354" s="53"/>
      <c r="I354" s="53"/>
      <c r="J354" s="53"/>
      <c r="K354" s="53"/>
      <c r="L354" s="53"/>
    </row>
    <row r="355" spans="1:12" ht="12.75" customHeight="1">
      <c r="A355" s="65">
        <v>3351</v>
      </c>
      <c r="B355" s="26" t="s">
        <v>135</v>
      </c>
      <c r="C355" s="7"/>
      <c r="D355" s="39">
        <f>SUM(D356:D357)</f>
        <v>-2376</v>
      </c>
      <c r="E355" s="53"/>
      <c r="F355" s="53"/>
      <c r="G355" s="53"/>
      <c r="H355" s="53"/>
      <c r="I355" s="53"/>
      <c r="J355" s="53"/>
      <c r="K355" s="53"/>
      <c r="L355" s="53"/>
    </row>
    <row r="356" spans="1:12" ht="12.75" customHeight="1">
      <c r="A356" s="65"/>
      <c r="B356" s="69" t="s">
        <v>83</v>
      </c>
      <c r="C356" s="7"/>
      <c r="D356" s="19">
        <v>-2306</v>
      </c>
      <c r="E356" s="53"/>
      <c r="F356" s="53"/>
      <c r="G356" s="53"/>
      <c r="H356" s="53"/>
      <c r="I356" s="53"/>
      <c r="J356" s="53"/>
      <c r="K356" s="53"/>
      <c r="L356" s="53"/>
    </row>
    <row r="357" spans="1:12" ht="12.75" customHeight="1">
      <c r="A357" s="65"/>
      <c r="B357" s="69" t="s">
        <v>123</v>
      </c>
      <c r="C357" s="7"/>
      <c r="D357" s="19">
        <v>-70</v>
      </c>
      <c r="E357" s="53"/>
      <c r="F357" s="53"/>
      <c r="G357" s="53"/>
      <c r="H357" s="53"/>
      <c r="I357" s="53"/>
      <c r="J357" s="53"/>
      <c r="K357" s="53"/>
      <c r="L357" s="53"/>
    </row>
    <row r="358" spans="1:12" ht="12.75" customHeight="1">
      <c r="A358" s="65">
        <v>3354</v>
      </c>
      <c r="B358" s="45" t="s">
        <v>172</v>
      </c>
      <c r="C358" s="7"/>
      <c r="D358" s="39">
        <f>SUM(D359:D360)</f>
        <v>-267</v>
      </c>
      <c r="E358" s="53"/>
      <c r="F358" s="53"/>
      <c r="G358" s="53"/>
      <c r="H358" s="53"/>
      <c r="I358" s="53"/>
      <c r="J358" s="53"/>
      <c r="K358" s="53"/>
      <c r="L358" s="53"/>
    </row>
    <row r="359" spans="1:12" ht="12.75" customHeight="1">
      <c r="A359" s="65"/>
      <c r="B359" s="69" t="s">
        <v>83</v>
      </c>
      <c r="C359" s="7"/>
      <c r="D359" s="19">
        <v>-27</v>
      </c>
      <c r="E359" s="53"/>
      <c r="F359" s="53"/>
      <c r="G359" s="53"/>
      <c r="H359" s="53"/>
      <c r="I359" s="53"/>
      <c r="J359" s="53"/>
      <c r="K359" s="53"/>
      <c r="L359" s="53"/>
    </row>
    <row r="360" spans="1:12" ht="12.75" customHeight="1">
      <c r="A360" s="65"/>
      <c r="B360" s="70" t="s">
        <v>134</v>
      </c>
      <c r="C360" s="7"/>
      <c r="D360" s="19">
        <v>-240</v>
      </c>
      <c r="E360" s="53"/>
      <c r="F360" s="53"/>
      <c r="G360" s="53"/>
      <c r="H360" s="53"/>
      <c r="I360" s="53"/>
      <c r="J360" s="53"/>
      <c r="K360" s="53"/>
      <c r="L360" s="53"/>
    </row>
    <row r="361" spans="1:12" ht="12.75" customHeight="1">
      <c r="A361" s="65">
        <v>3358</v>
      </c>
      <c r="B361" s="45" t="s">
        <v>136</v>
      </c>
      <c r="C361" s="7"/>
      <c r="D361" s="39">
        <v>-2000</v>
      </c>
      <c r="E361" s="53"/>
      <c r="F361" s="53"/>
      <c r="G361" s="53"/>
      <c r="H361" s="53"/>
      <c r="I361" s="53"/>
      <c r="J361" s="53"/>
      <c r="K361" s="53"/>
      <c r="L361" s="53"/>
    </row>
    <row r="362" spans="1:12" ht="12.75" customHeight="1">
      <c r="A362" s="65">
        <v>3360</v>
      </c>
      <c r="B362" s="45" t="s">
        <v>137</v>
      </c>
      <c r="C362" s="7"/>
      <c r="D362" s="14">
        <v>-4000</v>
      </c>
      <c r="E362" s="53"/>
      <c r="F362" s="53"/>
      <c r="G362" s="53"/>
      <c r="H362" s="53"/>
      <c r="I362" s="53"/>
      <c r="J362" s="53"/>
      <c r="K362" s="53"/>
      <c r="L362" s="53"/>
    </row>
    <row r="363" spans="1:12" ht="12.75" customHeight="1">
      <c r="A363" s="65">
        <v>3412</v>
      </c>
      <c r="B363" s="45" t="s">
        <v>138</v>
      </c>
      <c r="C363" s="7"/>
      <c r="D363" s="39">
        <f>SUM(D364:D366)</f>
        <v>0</v>
      </c>
      <c r="E363" s="53"/>
      <c r="F363" s="53"/>
      <c r="G363" s="53"/>
      <c r="H363" s="53"/>
      <c r="I363" s="53"/>
      <c r="J363" s="53"/>
      <c r="K363" s="53"/>
      <c r="L363" s="53"/>
    </row>
    <row r="364" spans="1:12" ht="12.75" customHeight="1">
      <c r="A364" s="65"/>
      <c r="B364" s="69" t="s">
        <v>29</v>
      </c>
      <c r="C364" s="7"/>
      <c r="D364" s="19">
        <v>-2000</v>
      </c>
      <c r="E364" s="53"/>
      <c r="F364" s="53"/>
      <c r="G364" s="53"/>
      <c r="H364" s="53"/>
      <c r="I364" s="53"/>
      <c r="J364" s="53"/>
      <c r="K364" s="53"/>
      <c r="L364" s="53"/>
    </row>
    <row r="365" spans="1:12" ht="12.75" customHeight="1">
      <c r="A365" s="65"/>
      <c r="B365" s="69" t="s">
        <v>90</v>
      </c>
      <c r="C365" s="7"/>
      <c r="D365" s="19">
        <v>-500</v>
      </c>
      <c r="E365" s="53"/>
      <c r="F365" s="53"/>
      <c r="G365" s="53"/>
      <c r="H365" s="53"/>
      <c r="I365" s="53"/>
      <c r="J365" s="53"/>
      <c r="K365" s="53"/>
      <c r="L365" s="53"/>
    </row>
    <row r="366" spans="1:12" ht="12.75" customHeight="1">
      <c r="A366" s="65"/>
      <c r="B366" s="69" t="s">
        <v>83</v>
      </c>
      <c r="C366" s="7"/>
      <c r="D366" s="19">
        <v>2500</v>
      </c>
      <c r="E366" s="53"/>
      <c r="F366" s="53"/>
      <c r="G366" s="53"/>
      <c r="H366" s="53"/>
      <c r="I366" s="53"/>
      <c r="J366" s="53"/>
      <c r="K366" s="53"/>
      <c r="L366" s="53"/>
    </row>
    <row r="367" spans="1:12" ht="12.75" customHeight="1">
      <c r="A367" s="65">
        <v>3422</v>
      </c>
      <c r="B367" s="45" t="s">
        <v>139</v>
      </c>
      <c r="C367" s="7"/>
      <c r="D367" s="39">
        <v>5000</v>
      </c>
      <c r="E367" s="53"/>
      <c r="F367" s="53"/>
      <c r="G367" s="53"/>
      <c r="H367" s="53"/>
      <c r="I367" s="53"/>
      <c r="J367" s="53"/>
      <c r="K367" s="53"/>
      <c r="L367" s="53"/>
    </row>
    <row r="368" spans="1:12" ht="12.75" customHeight="1">
      <c r="A368" s="65">
        <v>3424</v>
      </c>
      <c r="B368" s="45" t="s">
        <v>140</v>
      </c>
      <c r="C368" s="7"/>
      <c r="D368" s="39">
        <f>SUM(D369:D371)</f>
        <v>0</v>
      </c>
      <c r="E368" s="53"/>
      <c r="F368" s="53"/>
      <c r="G368" s="53"/>
      <c r="H368" s="53"/>
      <c r="I368" s="53"/>
      <c r="J368" s="53"/>
      <c r="K368" s="53"/>
      <c r="L368" s="53"/>
    </row>
    <row r="369" spans="1:12" ht="12.75" customHeight="1">
      <c r="A369" s="65"/>
      <c r="B369" s="69" t="s">
        <v>29</v>
      </c>
      <c r="C369" s="7"/>
      <c r="D369" s="19">
        <v>-800</v>
      </c>
      <c r="E369" s="53"/>
      <c r="F369" s="53"/>
      <c r="G369" s="53"/>
      <c r="H369" s="53"/>
      <c r="I369" s="53"/>
      <c r="J369" s="53"/>
      <c r="K369" s="53"/>
      <c r="L369" s="53"/>
    </row>
    <row r="370" spans="1:12" ht="12.75" customHeight="1">
      <c r="A370" s="65"/>
      <c r="B370" s="69" t="s">
        <v>90</v>
      </c>
      <c r="C370" s="7"/>
      <c r="D370" s="19">
        <v>-371</v>
      </c>
      <c r="E370" s="53"/>
      <c r="F370" s="53"/>
      <c r="G370" s="53"/>
      <c r="H370" s="53"/>
      <c r="I370" s="53"/>
      <c r="J370" s="53"/>
      <c r="K370" s="53"/>
      <c r="L370" s="53"/>
    </row>
    <row r="371" spans="1:12" ht="12.75" customHeight="1">
      <c r="A371" s="65"/>
      <c r="B371" s="69" t="s">
        <v>83</v>
      </c>
      <c r="C371" s="7"/>
      <c r="D371" s="19">
        <v>1171</v>
      </c>
      <c r="E371" s="53"/>
      <c r="F371" s="53"/>
      <c r="G371" s="53"/>
      <c r="H371" s="53"/>
      <c r="I371" s="53"/>
      <c r="J371" s="53"/>
      <c r="K371" s="53"/>
      <c r="L371" s="53"/>
    </row>
    <row r="372" spans="1:12" ht="12.75" customHeight="1">
      <c r="A372" s="65">
        <v>3425</v>
      </c>
      <c r="B372" s="45" t="s">
        <v>173</v>
      </c>
      <c r="C372" s="7"/>
      <c r="D372" s="39">
        <v>500</v>
      </c>
      <c r="E372" s="53"/>
      <c r="F372" s="53"/>
      <c r="G372" s="53"/>
      <c r="H372" s="53"/>
      <c r="I372" s="53"/>
      <c r="J372" s="53"/>
      <c r="K372" s="53"/>
      <c r="L372" s="53"/>
    </row>
    <row r="373" spans="1:12" ht="12.75" customHeight="1">
      <c r="A373" s="65">
        <v>3426</v>
      </c>
      <c r="B373" s="45" t="s">
        <v>174</v>
      </c>
      <c r="C373" s="7"/>
      <c r="D373" s="39">
        <f>SUM(D374:D376)</f>
        <v>0</v>
      </c>
      <c r="E373" s="53"/>
      <c r="F373" s="53"/>
      <c r="G373" s="53"/>
      <c r="H373" s="53"/>
      <c r="I373" s="53"/>
      <c r="J373" s="53"/>
      <c r="K373" s="53"/>
      <c r="L373" s="53"/>
    </row>
    <row r="374" spans="1:12" ht="12.75" customHeight="1">
      <c r="A374" s="65"/>
      <c r="B374" s="69" t="s">
        <v>29</v>
      </c>
      <c r="C374" s="7"/>
      <c r="D374" s="19">
        <v>620</v>
      </c>
      <c r="E374" s="53"/>
      <c r="F374" s="53"/>
      <c r="G374" s="53"/>
      <c r="H374" s="53"/>
      <c r="I374" s="53"/>
      <c r="J374" s="53"/>
      <c r="K374" s="53"/>
      <c r="L374" s="53"/>
    </row>
    <row r="375" spans="1:12" ht="12.75" customHeight="1">
      <c r="A375" s="65"/>
      <c r="B375" s="69" t="s">
        <v>90</v>
      </c>
      <c r="C375" s="7"/>
      <c r="D375" s="19">
        <v>670</v>
      </c>
      <c r="E375" s="53"/>
      <c r="F375" s="53"/>
      <c r="G375" s="53"/>
      <c r="H375" s="53"/>
      <c r="I375" s="53"/>
      <c r="J375" s="53"/>
      <c r="K375" s="53"/>
      <c r="L375" s="53"/>
    </row>
    <row r="376" spans="1:12" ht="12.75" customHeight="1">
      <c r="A376" s="65"/>
      <c r="B376" s="69" t="s">
        <v>83</v>
      </c>
      <c r="C376" s="7"/>
      <c r="D376" s="19">
        <v>-1290</v>
      </c>
      <c r="E376" s="53"/>
      <c r="F376" s="53"/>
      <c r="G376" s="53"/>
      <c r="H376" s="53"/>
      <c r="I376" s="53"/>
      <c r="J376" s="53"/>
      <c r="K376" s="53"/>
      <c r="L376" s="53"/>
    </row>
    <row r="377" spans="1:12" ht="12.75" customHeight="1">
      <c r="A377" s="65">
        <v>3427</v>
      </c>
      <c r="B377" s="45" t="s">
        <v>175</v>
      </c>
      <c r="C377" s="7"/>
      <c r="D377" s="39">
        <f>SUM(D378:D380)</f>
        <v>0</v>
      </c>
      <c r="E377" s="53"/>
      <c r="F377" s="53"/>
      <c r="G377" s="53"/>
      <c r="H377" s="53"/>
      <c r="I377" s="53"/>
      <c r="J377" s="53"/>
      <c r="K377" s="53"/>
      <c r="L377" s="53"/>
    </row>
    <row r="378" spans="1:12" ht="12.75" customHeight="1">
      <c r="A378" s="65"/>
      <c r="B378" s="69" t="s">
        <v>29</v>
      </c>
      <c r="C378" s="7"/>
      <c r="D378" s="19">
        <v>-430</v>
      </c>
      <c r="E378" s="53"/>
      <c r="F378" s="53"/>
      <c r="G378" s="53"/>
      <c r="H378" s="53"/>
      <c r="I378" s="53"/>
      <c r="J378" s="53"/>
      <c r="K378" s="53"/>
      <c r="L378" s="53"/>
    </row>
    <row r="379" spans="1:12" ht="12.75" customHeight="1">
      <c r="A379" s="65"/>
      <c r="B379" s="69" t="s">
        <v>90</v>
      </c>
      <c r="C379" s="7"/>
      <c r="D379" s="19">
        <v>-276</v>
      </c>
      <c r="E379" s="53"/>
      <c r="F379" s="53"/>
      <c r="G379" s="53"/>
      <c r="H379" s="53"/>
      <c r="I379" s="53"/>
      <c r="J379" s="53"/>
      <c r="K379" s="53"/>
      <c r="L379" s="53"/>
    </row>
    <row r="380" spans="1:12" ht="12.75" customHeight="1">
      <c r="A380" s="65"/>
      <c r="B380" s="69" t="s">
        <v>83</v>
      </c>
      <c r="C380" s="7"/>
      <c r="D380" s="19">
        <v>706</v>
      </c>
      <c r="E380" s="53"/>
      <c r="F380" s="53"/>
      <c r="G380" s="53"/>
      <c r="H380" s="53"/>
      <c r="I380" s="53"/>
      <c r="J380" s="53"/>
      <c r="K380" s="53"/>
      <c r="L380" s="53"/>
    </row>
    <row r="381" spans="1:12" ht="12.75" customHeight="1">
      <c r="A381" s="64" t="s">
        <v>51</v>
      </c>
      <c r="B381" s="45"/>
      <c r="C381" s="7"/>
      <c r="D381" s="39">
        <f>SUM(D286+D289+D292+D296+D314+D320+D324+D330+D333+D336+D340+D341+D344+D345+D346+D347+D348+D349+D350+D353+D355+D358+D361+D362+D285+D325+D367+D372)</f>
        <v>-139345</v>
      </c>
      <c r="E381" s="81"/>
      <c r="F381" s="53"/>
      <c r="G381" s="53"/>
      <c r="H381" s="53"/>
      <c r="I381" s="53"/>
      <c r="J381" s="53"/>
      <c r="K381" s="53"/>
      <c r="L381" s="53"/>
    </row>
    <row r="382" spans="1:12" ht="12.75" customHeight="1">
      <c r="A382" s="65"/>
      <c r="B382" s="26"/>
      <c r="C382" s="7"/>
      <c r="D382" s="19"/>
      <c r="E382" s="53"/>
      <c r="F382" s="53"/>
      <c r="G382" s="53"/>
      <c r="H382" s="53"/>
      <c r="I382" s="53"/>
      <c r="J382" s="53"/>
      <c r="K382" s="53"/>
      <c r="L382" s="53"/>
    </row>
    <row r="383" spans="1:12" ht="12.75" customHeight="1">
      <c r="A383" s="72" t="s">
        <v>141</v>
      </c>
      <c r="B383" s="41"/>
      <c r="C383" s="7"/>
      <c r="D383" s="19"/>
      <c r="E383" s="53"/>
      <c r="F383" s="53"/>
      <c r="G383" s="53"/>
      <c r="H383" s="53"/>
      <c r="I383" s="53"/>
      <c r="J383" s="53"/>
      <c r="K383" s="53"/>
      <c r="L383" s="53"/>
    </row>
    <row r="384" spans="1:12" ht="12.75" customHeight="1">
      <c r="A384" s="65">
        <v>4121</v>
      </c>
      <c r="B384" s="45" t="s">
        <v>142</v>
      </c>
      <c r="C384" s="7"/>
      <c r="D384" s="14">
        <f>SUM(D385:D386)</f>
        <v>0</v>
      </c>
      <c r="E384" s="53"/>
      <c r="F384" s="53"/>
      <c r="G384" s="53"/>
      <c r="H384" s="53"/>
      <c r="I384" s="53"/>
      <c r="J384" s="53"/>
      <c r="K384" s="53"/>
      <c r="L384" s="53"/>
    </row>
    <row r="385" spans="1:12" ht="12.75" customHeight="1">
      <c r="A385" s="65"/>
      <c r="B385" s="69" t="s">
        <v>84</v>
      </c>
      <c r="C385" s="7"/>
      <c r="D385" s="19">
        <v>965</v>
      </c>
      <c r="E385" s="53"/>
      <c r="F385" s="53"/>
      <c r="G385" s="53"/>
      <c r="H385" s="53"/>
      <c r="I385" s="53"/>
      <c r="J385" s="53"/>
      <c r="K385" s="53"/>
      <c r="L385" s="53"/>
    </row>
    <row r="386" spans="1:12" ht="12.75" customHeight="1">
      <c r="A386" s="72"/>
      <c r="B386" s="69" t="s">
        <v>143</v>
      </c>
      <c r="C386" s="7"/>
      <c r="D386" s="19">
        <v>-965</v>
      </c>
      <c r="E386" s="53"/>
      <c r="F386" s="53"/>
      <c r="G386" s="53"/>
      <c r="H386" s="53"/>
      <c r="I386" s="53"/>
      <c r="J386" s="53"/>
      <c r="K386" s="53"/>
      <c r="L386" s="53"/>
    </row>
    <row r="387" spans="1:12" ht="12.75" customHeight="1">
      <c r="A387" s="65">
        <v>4122</v>
      </c>
      <c r="B387" s="45" t="s">
        <v>144</v>
      </c>
      <c r="C387" s="7"/>
      <c r="D387" s="14">
        <f>SUM(D388:D389)</f>
        <v>0</v>
      </c>
      <c r="E387" s="53"/>
      <c r="F387" s="53"/>
      <c r="G387" s="53"/>
      <c r="H387" s="53"/>
      <c r="I387" s="53"/>
      <c r="J387" s="53"/>
      <c r="K387" s="53"/>
      <c r="L387" s="53"/>
    </row>
    <row r="388" spans="1:12" ht="12.75" customHeight="1">
      <c r="A388" s="72"/>
      <c r="B388" s="69" t="s">
        <v>83</v>
      </c>
      <c r="C388" s="7"/>
      <c r="D388" s="19">
        <v>6544</v>
      </c>
      <c r="E388" s="53"/>
      <c r="F388" s="53"/>
      <c r="G388" s="53"/>
      <c r="H388" s="53"/>
      <c r="I388" s="53"/>
      <c r="J388" s="53"/>
      <c r="K388" s="53"/>
      <c r="L388" s="53"/>
    </row>
    <row r="389" spans="1:12" ht="12.75" customHeight="1">
      <c r="A389" s="72"/>
      <c r="B389" s="69" t="s">
        <v>87</v>
      </c>
      <c r="C389" s="7"/>
      <c r="D389" s="19">
        <v>-6544</v>
      </c>
      <c r="E389" s="53"/>
      <c r="F389" s="53"/>
      <c r="G389" s="53"/>
      <c r="H389" s="53"/>
      <c r="I389" s="53"/>
      <c r="J389" s="53"/>
      <c r="K389" s="53"/>
      <c r="L389" s="53"/>
    </row>
    <row r="390" spans="1:12" ht="12.75" customHeight="1">
      <c r="A390" s="65">
        <v>4123</v>
      </c>
      <c r="B390" s="45" t="s">
        <v>145</v>
      </c>
      <c r="C390" s="7"/>
      <c r="D390" s="39">
        <f>SUM(D391:D395)</f>
        <v>45000</v>
      </c>
      <c r="E390" s="53"/>
      <c r="F390" s="53"/>
      <c r="G390" s="53"/>
      <c r="H390" s="53"/>
      <c r="I390" s="53"/>
      <c r="J390" s="53"/>
      <c r="K390" s="53"/>
      <c r="L390" s="53"/>
    </row>
    <row r="391" spans="1:12" ht="12.75" customHeight="1">
      <c r="A391" s="65"/>
      <c r="B391" s="69" t="s">
        <v>29</v>
      </c>
      <c r="C391" s="7"/>
      <c r="D391" s="19">
        <v>18540</v>
      </c>
      <c r="E391" s="53"/>
      <c r="F391" s="53"/>
      <c r="G391" s="53"/>
      <c r="H391" s="53"/>
      <c r="I391" s="53"/>
      <c r="J391" s="53"/>
      <c r="K391" s="53"/>
      <c r="L391" s="53"/>
    </row>
    <row r="392" spans="1:12" ht="12.75" customHeight="1">
      <c r="A392" s="65"/>
      <c r="B392" s="69" t="s">
        <v>85</v>
      </c>
      <c r="C392" s="7"/>
      <c r="D392" s="19">
        <v>4123</v>
      </c>
      <c r="E392" s="53"/>
      <c r="F392" s="53"/>
      <c r="G392" s="53"/>
      <c r="H392" s="53"/>
      <c r="I392" s="53"/>
      <c r="J392" s="53"/>
      <c r="K392" s="53"/>
      <c r="L392" s="53"/>
    </row>
    <row r="393" spans="1:12" ht="12.75" customHeight="1">
      <c r="A393" s="65"/>
      <c r="B393" s="69" t="s">
        <v>83</v>
      </c>
      <c r="C393" s="7"/>
      <c r="D393" s="19">
        <v>45000</v>
      </c>
      <c r="E393" s="53"/>
      <c r="F393" s="53"/>
      <c r="G393" s="53"/>
      <c r="H393" s="53"/>
      <c r="I393" s="53"/>
      <c r="J393" s="53"/>
      <c r="K393" s="53"/>
      <c r="L393" s="53"/>
    </row>
    <row r="394" spans="1:12" ht="12.75" customHeight="1">
      <c r="A394" s="65"/>
      <c r="B394" s="69" t="s">
        <v>84</v>
      </c>
      <c r="C394" s="7"/>
      <c r="D394" s="19">
        <v>21545</v>
      </c>
      <c r="E394" s="53"/>
      <c r="F394" s="53"/>
      <c r="G394" s="53"/>
      <c r="H394" s="53"/>
      <c r="I394" s="53"/>
      <c r="J394" s="53"/>
      <c r="K394" s="53"/>
      <c r="L394" s="53"/>
    </row>
    <row r="395" spans="1:12" ht="12.75" customHeight="1">
      <c r="A395" s="65"/>
      <c r="B395" s="69" t="s">
        <v>87</v>
      </c>
      <c r="C395" s="7"/>
      <c r="D395" s="19">
        <v>-44208</v>
      </c>
      <c r="E395" s="53"/>
      <c r="F395" s="53"/>
      <c r="G395" s="53"/>
      <c r="H395" s="53"/>
      <c r="I395" s="53"/>
      <c r="J395" s="53"/>
      <c r="K395" s="53"/>
      <c r="L395" s="53"/>
    </row>
    <row r="396" spans="1:12" ht="12.75" customHeight="1">
      <c r="A396" s="65">
        <v>4124</v>
      </c>
      <c r="B396" s="45" t="s">
        <v>146</v>
      </c>
      <c r="C396" s="7"/>
      <c r="D396" s="39">
        <v>-11260</v>
      </c>
      <c r="E396" s="53"/>
      <c r="F396" s="53"/>
      <c r="G396" s="53"/>
      <c r="H396" s="53"/>
      <c r="I396" s="53"/>
      <c r="J396" s="53"/>
      <c r="K396" s="53"/>
      <c r="L396" s="53"/>
    </row>
    <row r="397" spans="1:12" ht="12.75" customHeight="1">
      <c r="A397" s="65">
        <v>4125</v>
      </c>
      <c r="B397" s="45" t="s">
        <v>147</v>
      </c>
      <c r="C397" s="7"/>
      <c r="D397" s="39">
        <f>SUM(D398:D399)</f>
        <v>12000</v>
      </c>
      <c r="E397" s="53"/>
      <c r="F397" s="53"/>
      <c r="G397" s="53"/>
      <c r="H397" s="53"/>
      <c r="I397" s="53"/>
      <c r="J397" s="53"/>
      <c r="K397" s="53"/>
      <c r="L397" s="53"/>
    </row>
    <row r="398" spans="1:12" ht="12.75" customHeight="1">
      <c r="A398" s="65"/>
      <c r="B398" s="69" t="s">
        <v>83</v>
      </c>
      <c r="C398" s="7"/>
      <c r="D398" s="19">
        <v>4000</v>
      </c>
      <c r="E398" s="53"/>
      <c r="F398" s="53"/>
      <c r="G398" s="53"/>
      <c r="H398" s="53"/>
      <c r="I398" s="53"/>
      <c r="J398" s="53"/>
      <c r="K398" s="53"/>
      <c r="L398" s="53"/>
    </row>
    <row r="399" spans="1:12" ht="12.75" customHeight="1">
      <c r="A399" s="65"/>
      <c r="B399" s="69" t="s">
        <v>87</v>
      </c>
      <c r="C399" s="7"/>
      <c r="D399" s="19">
        <v>8000</v>
      </c>
      <c r="E399" s="53"/>
      <c r="F399" s="53"/>
      <c r="G399" s="53"/>
      <c r="H399" s="53"/>
      <c r="I399" s="53"/>
      <c r="J399" s="53"/>
      <c r="K399" s="53"/>
      <c r="L399" s="53"/>
    </row>
    <row r="400" spans="1:12" ht="12.75" customHeight="1">
      <c r="A400" s="65">
        <v>4131</v>
      </c>
      <c r="B400" s="45" t="s">
        <v>148</v>
      </c>
      <c r="C400" s="7"/>
      <c r="D400" s="39">
        <f>SUM(D401:D402)</f>
        <v>0</v>
      </c>
      <c r="E400" s="53"/>
      <c r="F400" s="53"/>
      <c r="G400" s="53"/>
      <c r="H400" s="53"/>
      <c r="I400" s="53"/>
      <c r="J400" s="53"/>
      <c r="K400" s="53"/>
      <c r="L400" s="53"/>
    </row>
    <row r="401" spans="1:12" ht="12.75" customHeight="1">
      <c r="A401" s="65"/>
      <c r="B401" s="69" t="s">
        <v>83</v>
      </c>
      <c r="C401" s="7"/>
      <c r="D401" s="19">
        <v>400</v>
      </c>
      <c r="E401" s="53"/>
      <c r="F401" s="53"/>
      <c r="G401" s="53"/>
      <c r="H401" s="53"/>
      <c r="I401" s="53"/>
      <c r="J401" s="53"/>
      <c r="K401" s="53"/>
      <c r="L401" s="53"/>
    </row>
    <row r="402" spans="1:12" ht="12.75" customHeight="1">
      <c r="A402" s="65"/>
      <c r="B402" s="69" t="s">
        <v>87</v>
      </c>
      <c r="C402" s="7"/>
      <c r="D402" s="19">
        <v>-400</v>
      </c>
      <c r="E402" s="53"/>
      <c r="F402" s="53"/>
      <c r="G402" s="53"/>
      <c r="H402" s="53"/>
      <c r="I402" s="53"/>
      <c r="J402" s="53"/>
      <c r="K402" s="53"/>
      <c r="L402" s="53"/>
    </row>
    <row r="403" spans="1:12" ht="12.75" customHeight="1">
      <c r="A403" s="65">
        <v>4135</v>
      </c>
      <c r="B403" s="45" t="s">
        <v>149</v>
      </c>
      <c r="C403" s="7"/>
      <c r="D403" s="39">
        <f>SUM(D404:D405)</f>
        <v>0</v>
      </c>
      <c r="E403" s="53"/>
      <c r="F403" s="53"/>
      <c r="G403" s="53"/>
      <c r="H403" s="53"/>
      <c r="I403" s="53"/>
      <c r="J403" s="53"/>
      <c r="K403" s="53"/>
      <c r="L403" s="53"/>
    </row>
    <row r="404" spans="1:12" ht="12.75" customHeight="1">
      <c r="A404" s="65"/>
      <c r="B404" s="69" t="s">
        <v>83</v>
      </c>
      <c r="C404" s="7"/>
      <c r="D404" s="19">
        <v>4</v>
      </c>
      <c r="E404" s="53"/>
      <c r="F404" s="53"/>
      <c r="G404" s="53"/>
      <c r="H404" s="53"/>
      <c r="I404" s="53"/>
      <c r="J404" s="53"/>
      <c r="K404" s="53"/>
      <c r="L404" s="53"/>
    </row>
    <row r="405" spans="1:12" ht="12.75" customHeight="1">
      <c r="A405" s="65"/>
      <c r="B405" s="69" t="s">
        <v>87</v>
      </c>
      <c r="C405" s="7"/>
      <c r="D405" s="19">
        <v>-4</v>
      </c>
      <c r="E405" s="53"/>
      <c r="F405" s="53"/>
      <c r="G405" s="53"/>
      <c r="H405" s="53"/>
      <c r="I405" s="53"/>
      <c r="J405" s="53"/>
      <c r="K405" s="53"/>
      <c r="L405" s="53"/>
    </row>
    <row r="406" spans="1:12" ht="12.75" customHeight="1">
      <c r="A406" s="72" t="s">
        <v>150</v>
      </c>
      <c r="B406" s="45"/>
      <c r="C406" s="7"/>
      <c r="D406" s="39">
        <f>SUM(D384+D387+D390+D396+D397+D400+D403)</f>
        <v>45740</v>
      </c>
      <c r="E406" s="53"/>
      <c r="F406" s="53"/>
      <c r="G406" s="53"/>
      <c r="H406" s="53"/>
      <c r="I406" s="53"/>
      <c r="J406" s="53"/>
      <c r="K406" s="53"/>
      <c r="L406" s="53"/>
    </row>
    <row r="407" spans="1:12" ht="12.75" customHeight="1">
      <c r="A407" s="72"/>
      <c r="B407" s="45"/>
      <c r="C407" s="7"/>
      <c r="D407" s="39"/>
      <c r="E407" s="53"/>
      <c r="F407" s="53"/>
      <c r="G407" s="53"/>
      <c r="H407" s="53"/>
      <c r="I407" s="53"/>
      <c r="J407" s="53"/>
      <c r="K407" s="53"/>
      <c r="L407" s="53"/>
    </row>
    <row r="408" spans="1:12" ht="12.75" customHeight="1">
      <c r="A408" s="72" t="s">
        <v>54</v>
      </c>
      <c r="B408" s="45"/>
      <c r="C408" s="7"/>
      <c r="D408" s="39"/>
      <c r="E408" s="53"/>
      <c r="F408" s="53"/>
      <c r="G408" s="53"/>
      <c r="H408" s="53"/>
      <c r="I408" s="53"/>
      <c r="J408" s="53"/>
      <c r="K408" s="53"/>
      <c r="L408" s="53"/>
    </row>
    <row r="409" spans="1:12" ht="12.75" customHeight="1">
      <c r="A409" s="65">
        <v>5022</v>
      </c>
      <c r="B409" s="75" t="s">
        <v>70</v>
      </c>
      <c r="C409" s="7"/>
      <c r="D409" s="12">
        <v>-49797</v>
      </c>
      <c r="E409" s="53"/>
      <c r="F409" s="53"/>
      <c r="G409" s="53"/>
      <c r="H409" s="53"/>
      <c r="I409" s="53"/>
      <c r="J409" s="53"/>
      <c r="K409" s="53"/>
      <c r="L409" s="53"/>
    </row>
    <row r="410" spans="1:12" ht="12.75" customHeight="1">
      <c r="A410" s="65">
        <v>5033</v>
      </c>
      <c r="B410" s="45" t="s">
        <v>151</v>
      </c>
      <c r="C410" s="7"/>
      <c r="D410" s="12">
        <v>6000</v>
      </c>
      <c r="E410" s="53"/>
      <c r="F410" s="53"/>
      <c r="G410" s="53"/>
      <c r="H410" s="53"/>
      <c r="I410" s="53"/>
      <c r="J410" s="53"/>
      <c r="K410" s="53"/>
      <c r="L410" s="53"/>
    </row>
    <row r="411" spans="1:12" ht="12.75" customHeight="1">
      <c r="A411" s="65">
        <v>5036</v>
      </c>
      <c r="B411" s="45" t="s">
        <v>152</v>
      </c>
      <c r="C411" s="7"/>
      <c r="D411" s="39">
        <f>SUM(D412:D413)</f>
        <v>0</v>
      </c>
      <c r="E411" s="53"/>
      <c r="F411" s="53"/>
      <c r="G411" s="53"/>
      <c r="H411" s="53"/>
      <c r="I411" s="53"/>
      <c r="J411" s="53"/>
      <c r="K411" s="53"/>
      <c r="L411" s="53"/>
    </row>
    <row r="412" spans="1:12" ht="12.75" customHeight="1">
      <c r="A412" s="65"/>
      <c r="B412" s="69" t="s">
        <v>84</v>
      </c>
      <c r="C412" s="73"/>
      <c r="D412" s="19">
        <v>830</v>
      </c>
      <c r="E412" s="53"/>
      <c r="F412" s="53"/>
      <c r="G412" s="53"/>
      <c r="H412" s="53"/>
      <c r="I412" s="53"/>
      <c r="J412" s="53"/>
      <c r="K412" s="53"/>
      <c r="L412" s="53"/>
    </row>
    <row r="413" spans="1:12" ht="12.75" customHeight="1">
      <c r="A413" s="65"/>
      <c r="B413" s="69" t="s">
        <v>153</v>
      </c>
      <c r="C413" s="73"/>
      <c r="D413" s="19">
        <v>-830</v>
      </c>
      <c r="E413" s="53"/>
      <c r="F413" s="53"/>
      <c r="G413" s="53"/>
      <c r="H413" s="53"/>
      <c r="I413" s="53"/>
      <c r="J413" s="53"/>
      <c r="K413" s="53"/>
      <c r="L413" s="53"/>
    </row>
    <row r="414" spans="1:12" ht="12.75" customHeight="1">
      <c r="A414" s="65">
        <v>5037</v>
      </c>
      <c r="B414" s="26" t="s">
        <v>154</v>
      </c>
      <c r="C414" s="7"/>
      <c r="D414" s="39">
        <f>SUM(D415:D416)</f>
        <v>0</v>
      </c>
      <c r="E414" s="53"/>
      <c r="F414" s="53"/>
      <c r="G414" s="53"/>
      <c r="H414" s="53"/>
      <c r="I414" s="53"/>
      <c r="J414" s="53"/>
      <c r="K414" s="53"/>
      <c r="L414" s="53"/>
    </row>
    <row r="415" spans="1:12" ht="12.75" customHeight="1">
      <c r="A415" s="65"/>
      <c r="B415" s="69" t="s">
        <v>84</v>
      </c>
      <c r="C415" s="73"/>
      <c r="D415" s="19">
        <v>-9842</v>
      </c>
      <c r="E415" s="53"/>
      <c r="F415" s="53"/>
      <c r="G415" s="53"/>
      <c r="H415" s="53"/>
      <c r="I415" s="53"/>
      <c r="J415" s="53"/>
      <c r="K415" s="53"/>
      <c r="L415" s="53"/>
    </row>
    <row r="416" spans="1:12" ht="12.75" customHeight="1">
      <c r="A416" s="65"/>
      <c r="B416" s="69" t="s">
        <v>87</v>
      </c>
      <c r="C416" s="73"/>
      <c r="D416" s="19">
        <v>9842</v>
      </c>
      <c r="E416" s="53"/>
      <c r="F416" s="53"/>
      <c r="G416" s="53"/>
      <c r="H416" s="53"/>
      <c r="I416" s="53"/>
      <c r="J416" s="53"/>
      <c r="K416" s="53"/>
      <c r="L416" s="53"/>
    </row>
    <row r="417" spans="1:12" ht="12.75" customHeight="1">
      <c r="A417" s="72" t="s">
        <v>54</v>
      </c>
      <c r="B417" s="45"/>
      <c r="C417" s="7"/>
      <c r="D417" s="39">
        <f>SUM(D409:D410)</f>
        <v>-43797</v>
      </c>
      <c r="E417" s="53"/>
      <c r="F417" s="53"/>
      <c r="G417" s="53"/>
      <c r="H417" s="53"/>
      <c r="I417" s="53"/>
      <c r="J417" s="53"/>
      <c r="K417" s="53"/>
      <c r="L417" s="53"/>
    </row>
    <row r="418" spans="1:12" ht="12.75" customHeight="1">
      <c r="A418" s="65"/>
      <c r="B418" s="45"/>
      <c r="C418" s="7"/>
      <c r="D418" s="12"/>
      <c r="E418" s="53"/>
      <c r="F418" s="53"/>
      <c r="G418" s="53"/>
      <c r="H418" s="53"/>
      <c r="I418" s="53"/>
      <c r="J418" s="53"/>
      <c r="K418" s="53"/>
      <c r="L418" s="53"/>
    </row>
    <row r="419" spans="1:12" ht="12.75" customHeight="1">
      <c r="A419" s="62" t="s">
        <v>61</v>
      </c>
      <c r="B419" s="45"/>
      <c r="C419" s="7">
        <f>SUM(C165)</f>
        <v>-128587</v>
      </c>
      <c r="D419" s="39">
        <f>SUM(D406+D381+D248+D243+D207+D273+D417+D264+D278)</f>
        <v>-107578</v>
      </c>
      <c r="E419" s="53"/>
      <c r="F419" s="53"/>
      <c r="G419" s="53"/>
      <c r="H419" s="53"/>
      <c r="I419" s="53"/>
      <c r="J419" s="53"/>
      <c r="K419" s="53"/>
      <c r="L419" s="53"/>
    </row>
    <row r="420" spans="1:12" ht="12.75" customHeight="1">
      <c r="A420" s="62"/>
      <c r="B420" s="45"/>
      <c r="C420" s="7"/>
      <c r="D420" s="39"/>
      <c r="E420" s="53"/>
      <c r="F420" s="53"/>
      <c r="G420" s="53"/>
      <c r="H420" s="53"/>
      <c r="I420" s="53"/>
      <c r="J420" s="53"/>
      <c r="K420" s="53"/>
      <c r="L420" s="53"/>
    </row>
    <row r="421" spans="1:12" ht="12.75" customHeight="1">
      <c r="A421" s="64" t="s">
        <v>155</v>
      </c>
      <c r="B421" s="45"/>
      <c r="C421" s="7"/>
      <c r="D421" s="39"/>
      <c r="E421" s="53"/>
      <c r="F421" s="53"/>
      <c r="G421" s="53"/>
      <c r="H421" s="53"/>
      <c r="I421" s="53"/>
      <c r="J421" s="53"/>
      <c r="K421" s="53"/>
      <c r="L421" s="53"/>
    </row>
    <row r="422" spans="1:12" ht="12.75" customHeight="1">
      <c r="A422" s="65">
        <v>6001</v>
      </c>
      <c r="B422" s="45" t="s">
        <v>58</v>
      </c>
      <c r="C422" s="7"/>
      <c r="D422" s="12">
        <v>-21009</v>
      </c>
      <c r="E422" s="53"/>
      <c r="F422" s="53"/>
      <c r="G422" s="53"/>
      <c r="H422" s="53"/>
      <c r="I422" s="53"/>
      <c r="J422" s="53"/>
      <c r="K422" s="53"/>
      <c r="L422" s="53"/>
    </row>
    <row r="423" spans="1:12" ht="12.75" customHeight="1">
      <c r="A423" s="65"/>
      <c r="B423" s="45"/>
      <c r="C423" s="7"/>
      <c r="D423" s="12"/>
      <c r="E423" s="53"/>
      <c r="F423" s="53"/>
      <c r="G423" s="53"/>
      <c r="H423" s="53"/>
      <c r="I423" s="53"/>
      <c r="J423" s="53"/>
      <c r="K423" s="53"/>
      <c r="L423" s="53"/>
    </row>
    <row r="424" spans="1:4" ht="15">
      <c r="A424" s="76" t="s">
        <v>156</v>
      </c>
      <c r="B424" s="60"/>
      <c r="C424" s="77">
        <f>SUM(C419+C116)</f>
        <v>-51514</v>
      </c>
      <c r="D424" s="77">
        <f>SUM(D419+D116+D422)</f>
        <v>-51514</v>
      </c>
    </row>
    <row r="425" spans="1:4" ht="15">
      <c r="A425" s="78"/>
      <c r="B425" s="60"/>
      <c r="C425" s="79"/>
      <c r="D425" s="80"/>
    </row>
  </sheetData>
  <mergeCells count="2">
    <mergeCell ref="A1:D1"/>
    <mergeCell ref="A2:D2"/>
  </mergeCells>
  <printOptions/>
  <pageMargins left="0.3937007874015748" right="0.3937007874015748" top="0.984251968503937" bottom="0.984251968503937" header="0.5118110236220472" footer="0.11811023622047245"/>
  <pageSetup firstPageNumber="1" useFirstPageNumber="1" horizontalDpi="600" verticalDpi="600" orientation="portrait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Romhányi Ildikó</dc:creator>
  <cp:keywords/>
  <dc:description/>
  <cp:lastModifiedBy>Szendi-Vörös Anita</cp:lastModifiedBy>
  <cp:lastPrinted>2015-10-09T05:41:55Z</cp:lastPrinted>
  <dcterms:created xsi:type="dcterms:W3CDTF">2015-10-05T19:35:13Z</dcterms:created>
  <dcterms:modified xsi:type="dcterms:W3CDTF">2015-10-09T11:49:37Z</dcterms:modified>
  <cp:category/>
  <cp:version/>
  <cp:contentType/>
  <cp:contentStatus/>
</cp:coreProperties>
</file>