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80" windowWidth="15600" windowHeight="10360" activeTab="0"/>
  </bookViews>
  <sheets>
    <sheet name="2017_október II_forduló" sheetId="1" r:id="rId1"/>
  </sheets>
  <definedNames/>
  <calcPr fullCalcOnLoad="1"/>
</workbook>
</file>

<file path=xl/sharedStrings.xml><?xml version="1.0" encoding="utf-8"?>
<sst xmlns="http://schemas.openxmlformats.org/spreadsheetml/2006/main" count="203" uniqueCount="105">
  <si>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</si>
  <si>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</si>
  <si>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</si>
  <si>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</si>
  <si>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</si>
  <si>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</si>
  <si>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Települési önkormányzatok szoc. és gyermekjóléti és gyermekétk. fel. tám.</t>
  </si>
  <si>
    <t>Működési célú központosított előirányzatok</t>
  </si>
  <si>
    <t>Csicsergő Óvoda</t>
  </si>
  <si>
    <t>Személyi juttatások</t>
  </si>
  <si>
    <t>Csudafa Óvoda</t>
  </si>
  <si>
    <t>Kerekerdő Óvoda</t>
  </si>
  <si>
    <t>Kicsi Bocs Óvoda</t>
  </si>
  <si>
    <t>Liliom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</si>
  <si>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</si>
  <si>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</si>
  <si>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</si>
  <si>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</si>
  <si>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</si>
  <si>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>2. sz. melléklet összesen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</si>
  <si>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</si>
  <si>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</si>
  <si>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</si>
  <si>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</si>
  <si>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</si>
  <si>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>Dologi kiadások</t>
  </si>
  <si>
    <t>Egyéb működési célú támogatások bevételei Áh-n belülről</t>
  </si>
  <si>
    <t>Munkaadókat terhelő járulékok és szociális hozzájárulási adó</t>
  </si>
  <si>
    <t>Beruházások</t>
  </si>
  <si>
    <t>1/B. sz. melléklet</t>
  </si>
  <si>
    <t>1/B. sz. melléklet összesen</t>
  </si>
  <si>
    <t>3/A. sz. melléklet összesen</t>
  </si>
  <si>
    <t>3/B. sz. melléklet összesen</t>
  </si>
  <si>
    <t xml:space="preserve">A 2017. évi költségvetés módosítása </t>
  </si>
  <si>
    <t xml:space="preserve"> Települési önkormányzatok kulturális feladatainak támogatása</t>
  </si>
  <si>
    <t>Egyéb működési célú kiadások</t>
  </si>
  <si>
    <t>Kulturális, Egyházi és Nemzetiségi feladatok</t>
  </si>
  <si>
    <t xml:space="preserve"> Települési önkormányzatok egyes köznevelési feladatainak támogatása</t>
  </si>
  <si>
    <t xml:space="preserve">Dologi kiadások </t>
  </si>
  <si>
    <t>Egyéb felhalmozási célú kiadások</t>
  </si>
  <si>
    <t>Társasház felújítási pályázat</t>
  </si>
  <si>
    <t>Játszóterek javítása, megújítása</t>
  </si>
  <si>
    <t>Felújítások</t>
  </si>
  <si>
    <t>Felújításokkal kapcsolatos tervezések</t>
  </si>
  <si>
    <t>Veszélyelhárítás</t>
  </si>
  <si>
    <t>Orvosi rendelők felújítása</t>
  </si>
  <si>
    <t>Ingatlanokkal kapcsolatos egyéb feladatok</t>
  </si>
  <si>
    <t>Méhecske Óvoda</t>
  </si>
  <si>
    <t>Egyéb működési célú támogatások bevételei államháztartáson belülről</t>
  </si>
  <si>
    <t xml:space="preserve">1/b. sz. melléklet </t>
  </si>
  <si>
    <t>2. sz. melléklet</t>
  </si>
  <si>
    <t>1/b. sz. melléklet  összesen:</t>
  </si>
  <si>
    <t>2. sz. melléklet összesen:</t>
  </si>
  <si>
    <t>Informatikai működés és fejlesztés</t>
  </si>
  <si>
    <t>Szociális és köznevelési feladatok</t>
  </si>
  <si>
    <t>Roma koncepció</t>
  </si>
  <si>
    <t>Környezetvédelem</t>
  </si>
  <si>
    <t>Kommunikációs szolgáltatás</t>
  </si>
  <si>
    <t xml:space="preserve">    - bölcsődei pótlék szociális hozzájárulási adóval növelt összege (IX. havi)</t>
  </si>
  <si>
    <t xml:space="preserve">    - szociális ágazati összevont pótlék (IX. havi)</t>
  </si>
  <si>
    <t xml:space="preserve">    - 2017. VIII. havi bérkompenzáció</t>
  </si>
  <si>
    <t xml:space="preserve">    -  Kiegészítő gyermekvédelmi támogatás  EMMI fejezetből (IX. hó)</t>
  </si>
  <si>
    <t>2. sz. melléklet (2017.VIII. havi bérkompenzáció)</t>
  </si>
  <si>
    <t>3/A. sz. melléklet  (2017. VIII.  havi bérkompenzáció)</t>
  </si>
  <si>
    <t>3/B. sz. melléklet (2017. VIII. havi bérkompenzáció)</t>
  </si>
  <si>
    <t>Liliom Óvoda - Dologi kiadások</t>
  </si>
  <si>
    <t>3/d. sz. melléklet</t>
  </si>
  <si>
    <t>3/c. sz. melléklet összesen</t>
  </si>
  <si>
    <t>3/d. sz. melléklet összesen</t>
  </si>
  <si>
    <t xml:space="preserve">4. sz. melléklet </t>
  </si>
  <si>
    <t xml:space="preserve">3/c. sz. melléklet </t>
  </si>
  <si>
    <t xml:space="preserve">3/a. sz. melléklet </t>
  </si>
  <si>
    <t>3/a. sz. melléklet összesen</t>
  </si>
  <si>
    <t>4. sz. melléklet összesen:</t>
  </si>
  <si>
    <t xml:space="preserve">Rendkívüli gyermekvédelmi támogatás - Ellátottak </t>
  </si>
  <si>
    <t>2. sz. melléklet (Intézményvezetői jutalmazás)</t>
  </si>
  <si>
    <t>Munkaad. terhelő jár. és szoc. hozzáj adó</t>
  </si>
  <si>
    <t>Epres Óvoda</t>
  </si>
  <si>
    <t xml:space="preserve">Ferencvárosi Művelődési Központ </t>
  </si>
  <si>
    <t>Intézményvezetői jutalom</t>
  </si>
  <si>
    <t>Ferencvárosi Naptár - dologi kiadások</t>
  </si>
  <si>
    <t>Ferencvárosi Újság - dologi kiadások</t>
  </si>
  <si>
    <t>FESZOFE Nonprofit kft. -dologi kiadások</t>
  </si>
  <si>
    <t>Közutak üzemeltetése -dologi</t>
  </si>
  <si>
    <t>Ferencvárosi Művelődési Központ</t>
  </si>
  <si>
    <t>Polgármesteri Hivatal igazgatási kiadásai</t>
  </si>
  <si>
    <t>Közterület-felügyelet</t>
  </si>
  <si>
    <t>Méhecske Óvoda -Dologi kiadások</t>
  </si>
  <si>
    <t>Egyéb rendezvények - dologi kiadások</t>
  </si>
  <si>
    <t xml:space="preserve">    - kultúrális pótlék szociális hozzájárulási adóval növelt összege (VIII.  havi)</t>
  </si>
  <si>
    <t xml:space="preserve">    - intézményüzemeltetési támogatás </t>
  </si>
  <si>
    <t>Ferencvárosi Pinceszínház</t>
  </si>
  <si>
    <t>2. sz. melléklet 208/2017. (VI.29.)</t>
  </si>
  <si>
    <t>5. sz. melléklet</t>
  </si>
  <si>
    <t>Munkásszálló kialakítása</t>
  </si>
  <si>
    <t>5. sz. melléklet összesen</t>
  </si>
  <si>
    <t>Idegenforgalmi adó</t>
  </si>
  <si>
    <t>Felhalomzási célú átvett pénzeszköz - FESZOFE Nonprofit Kft.</t>
  </si>
  <si>
    <t xml:space="preserve">    - óvodapedagógusok munkáját segítők kiegészítő támogatása (VIII. havi)</t>
  </si>
  <si>
    <t>II. Képviselő-testületi döntés</t>
  </si>
  <si>
    <t>II. Képviselő-testületi döntés összesen</t>
  </si>
  <si>
    <t>III. Képviselő-testületi döntést igénylő előirányzat módosítás</t>
  </si>
  <si>
    <t>III. Képviselő-testületi döntést igénylő előirányzat módosítás összesen</t>
  </si>
  <si>
    <t>KÉSZ-ek tervezése</t>
  </si>
  <si>
    <t>Felújítás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</si>
</sst>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[$-40E]yyyy\.\ mmmm\ d\.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 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5" fillId="0" borderId="10" xfId="57" applyNumberFormat="1" applyFont="1" applyFill="1" applyBorder="1">
      <alignment/>
      <protection/>
    </xf>
    <xf numFmtId="3" fontId="25" fillId="0" borderId="11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2" xfId="0" applyNumberFormat="1" applyFont="1" applyFill="1" applyBorder="1" applyAlignment="1" applyProtection="1">
      <alignment/>
      <protection locked="0"/>
    </xf>
    <xf numFmtId="0" fontId="26" fillId="0" borderId="10" xfId="57" applyFont="1" applyFill="1" applyBorder="1" applyAlignment="1">
      <alignment horizontal="left" vertical="top"/>
      <protection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1" xfId="57" applyNumberFormat="1" applyFont="1" applyFill="1" applyBorder="1">
      <alignment/>
      <protection/>
    </xf>
    <xf numFmtId="0" fontId="25" fillId="0" borderId="1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3" fontId="23" fillId="0" borderId="10" xfId="57" applyNumberFormat="1" applyFont="1" applyFill="1" applyBorder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3" fontId="27" fillId="0" borderId="10" xfId="57" applyNumberFormat="1" applyFont="1" applyFill="1" applyBorder="1" applyAlignment="1">
      <alignment vertical="center"/>
      <protection/>
    </xf>
    <xf numFmtId="3" fontId="0" fillId="0" borderId="11" xfId="57" applyNumberFormat="1" applyFont="1" applyFill="1" applyBorder="1">
      <alignment/>
      <protection/>
    </xf>
    <xf numFmtId="3" fontId="25" fillId="0" borderId="13" xfId="57" applyNumberFormat="1" applyFont="1" applyFill="1" applyBorder="1">
      <alignment/>
      <protection/>
    </xf>
    <xf numFmtId="3" fontId="24" fillId="0" borderId="11" xfId="57" applyNumberFormat="1" applyFont="1" applyFill="1" applyBorder="1">
      <alignment/>
      <protection/>
    </xf>
    <xf numFmtId="0" fontId="0" fillId="0" borderId="0" xfId="0" applyFill="1" applyAlignment="1">
      <alignment/>
    </xf>
    <xf numFmtId="3" fontId="24" fillId="0" borderId="14" xfId="57" applyNumberFormat="1" applyFont="1" applyFill="1" applyBorder="1">
      <alignment/>
      <protection/>
    </xf>
    <xf numFmtId="3" fontId="24" fillId="0" borderId="10" xfId="57" applyNumberFormat="1" applyFont="1" applyFill="1" applyBorder="1" applyAlignment="1">
      <alignment horizontal="right" vertical="center"/>
      <protection/>
    </xf>
    <xf numFmtId="3" fontId="23" fillId="0" borderId="10" xfId="57" applyNumberFormat="1" applyFont="1" applyFill="1" applyBorder="1" applyAlignment="1">
      <alignment horizontal="left" vertical="center"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1" xfId="57" applyNumberFormat="1" applyFont="1" applyFill="1" applyBorder="1">
      <alignment/>
      <protection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3" fontId="23" fillId="0" borderId="10" xfId="57" applyNumberFormat="1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/>
      <protection/>
    </xf>
    <xf numFmtId="3" fontId="16" fillId="0" borderId="10" xfId="0" applyNumberFormat="1" applyFont="1" applyFill="1" applyBorder="1" applyAlignment="1">
      <alignment/>
    </xf>
    <xf numFmtId="3" fontId="23" fillId="0" borderId="13" xfId="57" applyNumberFormat="1" applyFont="1" applyFill="1" applyBorder="1">
      <alignment/>
      <protection/>
    </xf>
    <xf numFmtId="3" fontId="16" fillId="0" borderId="13" xfId="57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24" fillId="0" borderId="15" xfId="57" applyNumberFormat="1" applyFont="1" applyFill="1" applyBorder="1">
      <alignment/>
      <protection/>
    </xf>
    <xf numFmtId="3" fontId="24" fillId="0" borderId="15" xfId="57" applyNumberFormat="1" applyFont="1" applyFill="1" applyBorder="1">
      <alignment/>
      <protection/>
    </xf>
    <xf numFmtId="3" fontId="16" fillId="0" borderId="16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23" fillId="0" borderId="10" xfId="57" applyNumberFormat="1" applyFont="1" applyFill="1" applyBorder="1">
      <alignment/>
      <protection/>
    </xf>
    <xf numFmtId="14" fontId="0" fillId="0" borderId="0" xfId="0" applyNumberFormat="1" applyFont="1" applyFill="1" applyAlignment="1">
      <alignment horizontal="left"/>
    </xf>
    <xf numFmtId="3" fontId="24" fillId="0" borderId="17" xfId="57" applyNumberFormat="1" applyFont="1" applyFill="1" applyBorder="1">
      <alignment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0" fontId="16" fillId="0" borderId="11" xfId="0" applyFont="1" applyFill="1" applyBorder="1" applyAlignment="1">
      <alignment horizontal="left"/>
    </xf>
    <xf numFmtId="3" fontId="25" fillId="0" borderId="13" xfId="57" applyNumberFormat="1" applyFont="1" applyFill="1" applyBorder="1">
      <alignment/>
      <protection/>
    </xf>
    <xf numFmtId="0" fontId="16" fillId="0" borderId="10" xfId="58" applyFont="1" applyFill="1" applyBorder="1" applyAlignment="1">
      <alignment/>
      <protection/>
    </xf>
    <xf numFmtId="3" fontId="16" fillId="0" borderId="10" xfId="58" applyNumberFormat="1" applyFont="1" applyFill="1" applyBorder="1" applyAlignment="1">
      <alignment/>
      <protection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 horizontal="left" vertical="top"/>
    </xf>
    <xf numFmtId="3" fontId="16" fillId="24" borderId="10" xfId="57" applyNumberFormat="1" applyFont="1" applyFill="1" applyBorder="1" applyAlignment="1">
      <alignment vertical="center"/>
      <protection/>
    </xf>
    <xf numFmtId="3" fontId="16" fillId="24" borderId="11" xfId="57" applyNumberFormat="1" applyFont="1" applyFill="1" applyBorder="1">
      <alignment/>
      <protection/>
    </xf>
    <xf numFmtId="3" fontId="16" fillId="24" borderId="10" xfId="57" applyNumberFormat="1" applyFont="1" applyFill="1" applyBorder="1">
      <alignment/>
      <protection/>
    </xf>
    <xf numFmtId="3" fontId="24" fillId="24" borderId="10" xfId="57" applyNumberFormat="1" applyFont="1" applyFill="1" applyBorder="1">
      <alignment/>
      <protection/>
    </xf>
    <xf numFmtId="3" fontId="24" fillId="24" borderId="10" xfId="57" applyNumberFormat="1" applyFont="1" applyFill="1" applyBorder="1" applyAlignment="1">
      <alignment vertical="center"/>
      <protection/>
    </xf>
    <xf numFmtId="3" fontId="25" fillId="24" borderId="11" xfId="57" applyNumberFormat="1" applyFont="1" applyFill="1" applyBorder="1">
      <alignment/>
      <protection/>
    </xf>
    <xf numFmtId="3" fontId="25" fillId="24" borderId="10" xfId="57" applyNumberFormat="1" applyFont="1" applyFill="1" applyBorder="1">
      <alignment/>
      <protection/>
    </xf>
    <xf numFmtId="3" fontId="25" fillId="24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25" fillId="0" borderId="15" xfId="57" applyNumberFormat="1" applyFont="1" applyFill="1" applyBorder="1">
      <alignment/>
      <protection/>
    </xf>
    <xf numFmtId="3" fontId="23" fillId="0" borderId="13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16" fillId="0" borderId="13" xfId="57" applyNumberFormat="1" applyFont="1" applyBorder="1">
      <alignment/>
      <protection/>
    </xf>
    <xf numFmtId="3" fontId="25" fillId="0" borderId="13" xfId="57" applyNumberFormat="1" applyFont="1" applyBorder="1">
      <alignment/>
      <protection/>
    </xf>
    <xf numFmtId="3" fontId="25" fillId="0" borderId="10" xfId="57" applyNumberFormat="1" applyFont="1" applyBorder="1">
      <alignment/>
      <protection/>
    </xf>
    <xf numFmtId="0" fontId="25" fillId="0" borderId="16" xfId="0" applyFont="1" applyBorder="1" applyAlignment="1">
      <alignment horizontal="left"/>
    </xf>
    <xf numFmtId="3" fontId="16" fillId="0" borderId="10" xfId="57" applyNumberFormat="1" applyFont="1" applyBorder="1">
      <alignment/>
      <protection/>
    </xf>
    <xf numFmtId="0" fontId="2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 applyProtection="1">
      <alignment/>
      <protection locked="0"/>
    </xf>
    <xf numFmtId="3" fontId="24" fillId="0" borderId="10" xfId="57" applyNumberFormat="1" applyFont="1" applyBorder="1">
      <alignment/>
      <protection/>
    </xf>
    <xf numFmtId="3" fontId="16" fillId="0" borderId="10" xfId="0" applyNumberFormat="1" applyFont="1" applyFill="1" applyBorder="1" applyAlignment="1" applyProtection="1">
      <alignment/>
      <protection locked="0"/>
    </xf>
    <xf numFmtId="3" fontId="24" fillId="0" borderId="14" xfId="57" applyNumberFormat="1" applyFont="1" applyFill="1" applyBorder="1">
      <alignment/>
      <protection/>
    </xf>
    <xf numFmtId="3" fontId="16" fillId="0" borderId="14" xfId="57" applyNumberFormat="1" applyFont="1" applyFill="1" applyBorder="1">
      <alignment/>
      <protection/>
    </xf>
    <xf numFmtId="3" fontId="23" fillId="0" borderId="19" xfId="57" applyNumberFormat="1" applyFont="1" applyFill="1" applyBorder="1" applyAlignment="1">
      <alignment horizontal="left" vertical="center"/>
      <protection/>
    </xf>
    <xf numFmtId="3" fontId="16" fillId="0" borderId="14" xfId="0" applyNumberFormat="1" applyFont="1" applyFill="1" applyBorder="1" applyAlignment="1">
      <alignment horizontal="right"/>
    </xf>
    <xf numFmtId="3" fontId="23" fillId="0" borderId="11" xfId="57" applyNumberFormat="1" applyFont="1" applyFill="1" applyBorder="1" applyAlignment="1">
      <alignment horizontal="left" vertical="center"/>
      <protection/>
    </xf>
    <xf numFmtId="0" fontId="16" fillId="0" borderId="17" xfId="0" applyFont="1" applyBorder="1" applyAlignment="1" applyProtection="1">
      <alignment/>
      <protection locked="0"/>
    </xf>
    <xf numFmtId="3" fontId="25" fillId="0" borderId="17" xfId="57" applyNumberFormat="1" applyFont="1" applyBorder="1">
      <alignment/>
      <protection/>
    </xf>
    <xf numFmtId="0" fontId="25" fillId="0" borderId="17" xfId="0" applyFont="1" applyBorder="1" applyAlignment="1">
      <alignment horizontal="left"/>
    </xf>
    <xf numFmtId="3" fontId="25" fillId="0" borderId="20" xfId="57" applyNumberFormat="1" applyFont="1" applyFill="1" applyBorder="1">
      <alignment/>
      <protection/>
    </xf>
    <xf numFmtId="3" fontId="16" fillId="0" borderId="20" xfId="57" applyNumberFormat="1" applyFont="1" applyFill="1" applyBorder="1">
      <alignment/>
      <protection/>
    </xf>
    <xf numFmtId="3" fontId="24" fillId="0" borderId="10" xfId="57" applyNumberFormat="1" applyFont="1" applyFill="1" applyBorder="1" applyAlignment="1">
      <alignment horizontal="left" vertical="center"/>
      <protection/>
    </xf>
    <xf numFmtId="0" fontId="16" fillId="0" borderId="13" xfId="57" applyFont="1" applyFill="1" applyBorder="1" applyAlignment="1">
      <alignment horizontal="left" vertical="top"/>
      <protection/>
    </xf>
    <xf numFmtId="0" fontId="25" fillId="0" borderId="18" xfId="0" applyFont="1" applyBorder="1" applyAlignment="1">
      <alignment horizontal="left"/>
    </xf>
    <xf numFmtId="3" fontId="16" fillId="0" borderId="14" xfId="0" applyNumberFormat="1" applyFont="1" applyFill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/>
      <protection locked="0"/>
    </xf>
    <xf numFmtId="3" fontId="24" fillId="0" borderId="14" xfId="57" applyNumberFormat="1" applyFont="1" applyBorder="1">
      <alignment/>
      <protection/>
    </xf>
    <xf numFmtId="3" fontId="16" fillId="0" borderId="14" xfId="57" applyNumberFormat="1" applyFont="1" applyFill="1" applyBorder="1" applyAlignment="1">
      <alignment vertical="center"/>
      <protection/>
    </xf>
    <xf numFmtId="3" fontId="24" fillId="0" borderId="14" xfId="57" applyNumberFormat="1" applyFont="1" applyFill="1" applyBorder="1" applyAlignment="1">
      <alignment vertical="center"/>
      <protection/>
    </xf>
    <xf numFmtId="3" fontId="25" fillId="0" borderId="14" xfId="57" applyNumberFormat="1" applyFont="1" applyFill="1" applyBorder="1">
      <alignment/>
      <protection/>
    </xf>
    <xf numFmtId="3" fontId="30" fillId="0" borderId="14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3" fillId="0" borderId="19" xfId="57" applyNumberFormat="1" applyFont="1" applyFill="1" applyBorder="1" applyAlignment="1">
      <alignment horizontal="left" vertical="center"/>
      <protection/>
    </xf>
    <xf numFmtId="3" fontId="23" fillId="0" borderId="17" xfId="57" applyNumberFormat="1" applyFont="1" applyFill="1" applyBorder="1" applyAlignment="1">
      <alignment horizontal="lef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2éviköltségvetésjan19este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7.7109375" style="22" customWidth="1"/>
    <col min="2" max="2" width="70.8515625" style="22" customWidth="1"/>
    <col min="3" max="4" width="11.7109375" style="22" customWidth="1"/>
  </cols>
  <sheetData>
    <row r="1" spans="1:4" ht="15">
      <c r="A1" s="96" t="s">
        <v>33</v>
      </c>
      <c r="B1" s="97"/>
      <c r="C1" s="97"/>
      <c r="D1" s="97"/>
    </row>
    <row r="2" spans="1:4" ht="12.75">
      <c r="A2" s="98"/>
      <c r="B2" s="99"/>
      <c r="C2" s="99"/>
      <c r="D2" s="99"/>
    </row>
    <row r="3" spans="1:4" ht="15">
      <c r="A3" s="29"/>
      <c r="B3" s="28"/>
      <c r="C3" s="28"/>
      <c r="D3" s="30" t="s">
        <v>0</v>
      </c>
    </row>
    <row r="4" spans="1:4" ht="13.5">
      <c r="A4" s="16" t="s">
        <v>1</v>
      </c>
      <c r="B4" s="16" t="s">
        <v>2</v>
      </c>
      <c r="C4" s="31" t="s">
        <v>3</v>
      </c>
      <c r="D4" s="31" t="s">
        <v>4</v>
      </c>
    </row>
    <row r="5" spans="1:4" ht="13.5">
      <c r="A5" s="16"/>
      <c r="B5" s="16"/>
      <c r="C5" s="2"/>
      <c r="D5" s="2"/>
    </row>
    <row r="6" spans="1:4" ht="13.5">
      <c r="A6" s="16" t="s">
        <v>5</v>
      </c>
      <c r="B6" s="16"/>
      <c r="C6" s="2"/>
      <c r="D6" s="2"/>
    </row>
    <row r="7" spans="1:4" ht="13.5">
      <c r="A7" s="16"/>
      <c r="B7" s="16"/>
      <c r="C7" s="2"/>
      <c r="D7" s="2"/>
    </row>
    <row r="8" spans="1:4" ht="13.5">
      <c r="A8" s="2" t="s">
        <v>29</v>
      </c>
      <c r="B8" s="16"/>
      <c r="C8" s="2"/>
      <c r="D8" s="2"/>
    </row>
    <row r="9" spans="1:4" ht="12.75">
      <c r="A9" s="1">
        <v>1012</v>
      </c>
      <c r="B9" s="1" t="s">
        <v>37</v>
      </c>
      <c r="C9" s="5">
        <f>SUM(C10)</f>
        <v>2502</v>
      </c>
      <c r="D9" s="2"/>
    </row>
    <row r="10" spans="1:4" ht="12.75">
      <c r="A10" s="2"/>
      <c r="B10" s="3" t="s">
        <v>98</v>
      </c>
      <c r="C10" s="3">
        <v>2502</v>
      </c>
      <c r="D10" s="2"/>
    </row>
    <row r="11" spans="1:4" ht="12.75">
      <c r="A11" s="1">
        <v>1013</v>
      </c>
      <c r="B11" s="32" t="s">
        <v>6</v>
      </c>
      <c r="C11" s="5">
        <f>SUM(C12:C14)</f>
        <v>8512</v>
      </c>
      <c r="D11" s="2"/>
    </row>
    <row r="12" spans="1:4" ht="13.5">
      <c r="A12" s="16"/>
      <c r="B12" s="46" t="s">
        <v>58</v>
      </c>
      <c r="C12" s="3">
        <v>2676</v>
      </c>
      <c r="D12" s="2"/>
    </row>
    <row r="13" spans="1:4" ht="13.5">
      <c r="A13" s="16"/>
      <c r="B13" s="46" t="s">
        <v>90</v>
      </c>
      <c r="C13" s="3">
        <v>-1962</v>
      </c>
      <c r="D13" s="2"/>
    </row>
    <row r="14" spans="1:4" ht="13.5">
      <c r="A14" s="16"/>
      <c r="B14" s="46" t="s">
        <v>59</v>
      </c>
      <c r="C14" s="3">
        <v>7798</v>
      </c>
      <c r="D14" s="2"/>
    </row>
    <row r="15" spans="1:4" ht="12.75">
      <c r="A15" s="1">
        <v>1014</v>
      </c>
      <c r="B15" s="32" t="s">
        <v>34</v>
      </c>
      <c r="C15" s="5">
        <f>SUM(C16)</f>
        <v>701</v>
      </c>
      <c r="D15" s="2"/>
    </row>
    <row r="16" spans="1:4" ht="13.5">
      <c r="A16" s="16"/>
      <c r="B16" s="46" t="s">
        <v>89</v>
      </c>
      <c r="C16" s="3">
        <v>701</v>
      </c>
      <c r="D16" s="2"/>
    </row>
    <row r="17" spans="1:4" ht="12.75">
      <c r="A17" s="33">
        <v>1015</v>
      </c>
      <c r="B17" s="32" t="s">
        <v>7</v>
      </c>
      <c r="C17" s="5">
        <f>SUM(C18)</f>
        <v>1512</v>
      </c>
      <c r="D17" s="2"/>
    </row>
    <row r="18" spans="1:4" ht="12.75">
      <c r="A18" s="2"/>
      <c r="B18" s="4" t="s">
        <v>60</v>
      </c>
      <c r="C18" s="3">
        <v>1512</v>
      </c>
      <c r="D18" s="2"/>
    </row>
    <row r="19" spans="1:4" ht="13.5">
      <c r="A19" s="23" t="s">
        <v>30</v>
      </c>
      <c r="B19" s="16"/>
      <c r="C19" s="5">
        <f>SUM(C9+C11+C15+C17)</f>
        <v>13227</v>
      </c>
      <c r="D19" s="2"/>
    </row>
    <row r="20" spans="1:4" ht="13.5">
      <c r="A20" s="2"/>
      <c r="B20" s="16"/>
      <c r="C20" s="2"/>
      <c r="D20" s="2"/>
    </row>
    <row r="21" spans="1:4" ht="13.5">
      <c r="A21" s="2" t="s">
        <v>62</v>
      </c>
      <c r="B21" s="34"/>
      <c r="C21" s="2"/>
      <c r="D21" s="2"/>
    </row>
    <row r="22" spans="1:4" ht="12.75">
      <c r="A22" s="1">
        <v>2305</v>
      </c>
      <c r="B22" s="35" t="s">
        <v>8</v>
      </c>
      <c r="C22" s="2"/>
      <c r="D22" s="2">
        <f>SUM(D23:D24)</f>
        <v>29</v>
      </c>
    </row>
    <row r="23" spans="1:4" ht="12.75">
      <c r="A23" s="1"/>
      <c r="B23" s="20" t="s">
        <v>9</v>
      </c>
      <c r="C23" s="2"/>
      <c r="D23" s="3">
        <v>24</v>
      </c>
    </row>
    <row r="24" spans="1:4" ht="12.75">
      <c r="A24" s="1"/>
      <c r="B24" s="14" t="s">
        <v>27</v>
      </c>
      <c r="C24" s="2"/>
      <c r="D24" s="3">
        <v>5</v>
      </c>
    </row>
    <row r="25" spans="1:4" ht="12.75">
      <c r="A25" s="1">
        <v>2309</v>
      </c>
      <c r="B25" s="35" t="s">
        <v>10</v>
      </c>
      <c r="C25" s="2"/>
      <c r="D25" s="2">
        <f>SUM(D26:D27)</f>
        <v>65</v>
      </c>
    </row>
    <row r="26" spans="1:4" ht="12.75">
      <c r="A26" s="1"/>
      <c r="B26" s="20" t="s">
        <v>9</v>
      </c>
      <c r="C26" s="2"/>
      <c r="D26" s="3">
        <v>54</v>
      </c>
    </row>
    <row r="27" spans="1:4" ht="12.75">
      <c r="A27" s="1"/>
      <c r="B27" s="14" t="s">
        <v>27</v>
      </c>
      <c r="C27" s="2"/>
      <c r="D27" s="3">
        <v>11</v>
      </c>
    </row>
    <row r="28" spans="1:4" ht="12.75">
      <c r="A28" s="1">
        <v>2315</v>
      </c>
      <c r="B28" s="35" t="s">
        <v>11</v>
      </c>
      <c r="C28" s="2"/>
      <c r="D28" s="2">
        <f>SUM(D29:D30)</f>
        <v>40</v>
      </c>
    </row>
    <row r="29" spans="1:4" ht="12.75">
      <c r="A29" s="1"/>
      <c r="B29" s="20" t="s">
        <v>9</v>
      </c>
      <c r="C29" s="2"/>
      <c r="D29" s="3">
        <v>33</v>
      </c>
    </row>
    <row r="30" spans="1:4" ht="12.75">
      <c r="A30" s="1"/>
      <c r="B30" s="14" t="s">
        <v>27</v>
      </c>
      <c r="C30" s="2"/>
      <c r="D30" s="3">
        <v>7</v>
      </c>
    </row>
    <row r="31" spans="1:4" ht="12.75">
      <c r="A31" s="1">
        <v>2325</v>
      </c>
      <c r="B31" s="35" t="s">
        <v>12</v>
      </c>
      <c r="C31" s="2"/>
      <c r="D31" s="2">
        <f>SUM(D32:D33)</f>
        <v>45</v>
      </c>
    </row>
    <row r="32" spans="1:4" ht="12.75">
      <c r="A32" s="1"/>
      <c r="B32" s="20" t="s">
        <v>9</v>
      </c>
      <c r="C32" s="2"/>
      <c r="D32" s="3">
        <v>37</v>
      </c>
    </row>
    <row r="33" spans="1:4" ht="12.75">
      <c r="A33" s="1"/>
      <c r="B33" s="14" t="s">
        <v>27</v>
      </c>
      <c r="C33" s="2"/>
      <c r="D33" s="3">
        <v>8</v>
      </c>
    </row>
    <row r="34" spans="1:4" ht="12.75">
      <c r="A34" s="1">
        <v>2330</v>
      </c>
      <c r="B34" s="1" t="s">
        <v>13</v>
      </c>
      <c r="C34" s="2"/>
      <c r="D34" s="2">
        <f>SUM(D35:D36)</f>
        <v>3</v>
      </c>
    </row>
    <row r="35" spans="1:4" ht="12.75">
      <c r="A35" s="1"/>
      <c r="B35" s="20" t="s">
        <v>9</v>
      </c>
      <c r="C35" s="2"/>
      <c r="D35" s="3">
        <v>2</v>
      </c>
    </row>
    <row r="36" spans="1:4" ht="12.75">
      <c r="A36" s="1"/>
      <c r="B36" s="14" t="s">
        <v>27</v>
      </c>
      <c r="C36" s="2"/>
      <c r="D36" s="3">
        <v>1</v>
      </c>
    </row>
    <row r="37" spans="1:4" ht="12.75">
      <c r="A37" s="1">
        <v>2345</v>
      </c>
      <c r="B37" s="35" t="s">
        <v>14</v>
      </c>
      <c r="C37" s="2"/>
      <c r="D37" s="2">
        <f>SUM(D38:D39)</f>
        <v>20</v>
      </c>
    </row>
    <row r="38" spans="1:4" ht="12.75">
      <c r="A38" s="1"/>
      <c r="B38" s="20" t="s">
        <v>9</v>
      </c>
      <c r="C38" s="2"/>
      <c r="D38" s="3">
        <v>17</v>
      </c>
    </row>
    <row r="39" spans="1:4" ht="12.75">
      <c r="A39" s="1"/>
      <c r="B39" s="14" t="s">
        <v>27</v>
      </c>
      <c r="C39" s="2"/>
      <c r="D39" s="3">
        <v>3</v>
      </c>
    </row>
    <row r="40" spans="1:4" ht="12.75">
      <c r="A40" s="36">
        <v>2795</v>
      </c>
      <c r="B40" s="17" t="s">
        <v>16</v>
      </c>
      <c r="C40" s="2"/>
      <c r="D40" s="2">
        <f>SUM(D41:D42)</f>
        <v>182</v>
      </c>
    </row>
    <row r="41" spans="1:4" ht="12.75">
      <c r="A41" s="5"/>
      <c r="B41" s="20" t="s">
        <v>9</v>
      </c>
      <c r="C41" s="2"/>
      <c r="D41" s="3">
        <v>149</v>
      </c>
    </row>
    <row r="42" spans="1:4" ht="12.75">
      <c r="A42" s="37"/>
      <c r="B42" s="14" t="s">
        <v>27</v>
      </c>
      <c r="C42" s="38"/>
      <c r="D42" s="62">
        <v>33</v>
      </c>
    </row>
    <row r="43" spans="1:4" ht="12.75">
      <c r="A43" s="1">
        <v>2850</v>
      </c>
      <c r="B43" s="35" t="s">
        <v>17</v>
      </c>
      <c r="C43" s="5"/>
      <c r="D43" s="5">
        <f>SUM(D44:D45)</f>
        <v>223</v>
      </c>
    </row>
    <row r="44" spans="1:4" ht="12.75">
      <c r="A44" s="1"/>
      <c r="B44" s="20" t="s">
        <v>9</v>
      </c>
      <c r="C44" s="1"/>
      <c r="D44" s="3">
        <v>183</v>
      </c>
    </row>
    <row r="45" spans="1:4" ht="12.75">
      <c r="A45" s="1"/>
      <c r="B45" s="14" t="s">
        <v>27</v>
      </c>
      <c r="C45" s="1"/>
      <c r="D45" s="3">
        <v>40</v>
      </c>
    </row>
    <row r="46" spans="1:4" ht="12.75">
      <c r="A46" s="6">
        <v>2875</v>
      </c>
      <c r="B46" s="17" t="s">
        <v>18</v>
      </c>
      <c r="C46" s="5"/>
      <c r="D46" s="5">
        <f>SUM(D47:D48)</f>
        <v>500</v>
      </c>
    </row>
    <row r="47" spans="1:4" ht="12.75">
      <c r="A47" s="1"/>
      <c r="B47" s="3" t="s">
        <v>9</v>
      </c>
      <c r="C47" s="1"/>
      <c r="D47" s="3">
        <v>409</v>
      </c>
    </row>
    <row r="48" spans="1:4" ht="12.75">
      <c r="A48" s="1"/>
      <c r="B48" s="14" t="s">
        <v>27</v>
      </c>
      <c r="C48" s="1"/>
      <c r="D48" s="3">
        <v>91</v>
      </c>
    </row>
    <row r="49" spans="1:4" ht="12.75">
      <c r="A49" s="2" t="s">
        <v>19</v>
      </c>
      <c r="B49" s="20"/>
      <c r="C49" s="5"/>
      <c r="D49" s="5">
        <f>SUM(D22+D25+D28+D31+D34+D37+D40+D43+D46)</f>
        <v>1107</v>
      </c>
    </row>
    <row r="50" spans="1:4" ht="13.5">
      <c r="A50" s="2"/>
      <c r="B50" s="34"/>
      <c r="C50" s="2"/>
      <c r="D50" s="2"/>
    </row>
    <row r="51" spans="1:4" ht="12.75">
      <c r="A51" s="2" t="s">
        <v>63</v>
      </c>
      <c r="B51" s="1"/>
      <c r="C51" s="2"/>
      <c r="D51" s="2"/>
    </row>
    <row r="52" spans="1:4" ht="12.75">
      <c r="A52" s="39">
        <v>3021</v>
      </c>
      <c r="B52" s="40" t="s">
        <v>85</v>
      </c>
      <c r="C52" s="2"/>
      <c r="D52" s="2"/>
    </row>
    <row r="53" spans="1:4" ht="13.5">
      <c r="A53" s="41"/>
      <c r="B53" s="3" t="s">
        <v>9</v>
      </c>
      <c r="C53" s="2"/>
      <c r="D53" s="3">
        <v>263</v>
      </c>
    </row>
    <row r="54" spans="1:4" ht="13.5">
      <c r="A54" s="41"/>
      <c r="B54" s="14" t="s">
        <v>27</v>
      </c>
      <c r="C54" s="2"/>
      <c r="D54" s="3">
        <v>58</v>
      </c>
    </row>
    <row r="55" spans="1:4" ht="12.75">
      <c r="A55" s="2" t="s">
        <v>31</v>
      </c>
      <c r="B55" s="13"/>
      <c r="C55" s="2"/>
      <c r="D55" s="2">
        <f>SUM(D53:D54)</f>
        <v>321</v>
      </c>
    </row>
    <row r="56" spans="1:4" ht="12.75">
      <c r="A56" s="2"/>
      <c r="B56" s="13"/>
      <c r="C56" s="2"/>
      <c r="D56" s="2"/>
    </row>
    <row r="57" spans="1:4" ht="12.75">
      <c r="A57" s="5" t="s">
        <v>64</v>
      </c>
      <c r="B57" s="35"/>
      <c r="C57" s="2"/>
      <c r="D57" s="2"/>
    </row>
    <row r="58" spans="1:4" ht="12.75">
      <c r="A58" s="1">
        <v>3030</v>
      </c>
      <c r="B58" s="13" t="s">
        <v>86</v>
      </c>
      <c r="C58" s="2"/>
      <c r="D58" s="2"/>
    </row>
    <row r="59" spans="1:4" ht="12.75">
      <c r="A59" s="2"/>
      <c r="B59" s="4" t="s">
        <v>9</v>
      </c>
      <c r="C59" s="2"/>
      <c r="D59" s="3">
        <v>68</v>
      </c>
    </row>
    <row r="60" spans="1:4" ht="12.75">
      <c r="A60" s="2"/>
      <c r="B60" s="14" t="s">
        <v>27</v>
      </c>
      <c r="C60" s="2"/>
      <c r="D60" s="3">
        <v>16</v>
      </c>
    </row>
    <row r="61" spans="1:4" ht="12.75">
      <c r="A61" s="2" t="s">
        <v>32</v>
      </c>
      <c r="B61" s="13"/>
      <c r="C61" s="2"/>
      <c r="D61" s="2">
        <f>SUM(D59:D60)</f>
        <v>84</v>
      </c>
    </row>
    <row r="62" spans="1:4" ht="12.75">
      <c r="A62" s="2"/>
      <c r="B62" s="8"/>
      <c r="C62" s="9"/>
      <c r="D62" s="9"/>
    </row>
    <row r="63" spans="1:4" ht="12.75">
      <c r="A63" s="2" t="s">
        <v>23</v>
      </c>
      <c r="B63" s="86"/>
      <c r="C63" s="9"/>
      <c r="D63" s="9"/>
    </row>
    <row r="64" spans="1:4" ht="12.75">
      <c r="A64" s="12">
        <v>6110</v>
      </c>
      <c r="B64" s="19" t="s">
        <v>21</v>
      </c>
      <c r="C64" s="9"/>
      <c r="D64" s="10">
        <v>11715</v>
      </c>
    </row>
    <row r="65" spans="1:4" ht="12.75">
      <c r="A65" s="2" t="s">
        <v>24</v>
      </c>
      <c r="B65" s="8"/>
      <c r="C65" s="9"/>
      <c r="D65" s="9">
        <f>SUM(D64)</f>
        <v>11715</v>
      </c>
    </row>
    <row r="66" spans="1:4" ht="12.75">
      <c r="A66" s="2"/>
      <c r="B66" s="8"/>
      <c r="C66" s="9"/>
      <c r="D66" s="9"/>
    </row>
    <row r="67" spans="1:4" ht="13.5">
      <c r="A67" s="100" t="s">
        <v>20</v>
      </c>
      <c r="B67" s="101"/>
      <c r="C67" s="2">
        <f>SUM(C19)</f>
        <v>13227</v>
      </c>
      <c r="D67" s="2">
        <f>SUM(D49+D55+D61+D65)</f>
        <v>13227</v>
      </c>
    </row>
    <row r="68" spans="1:4" ht="13.5">
      <c r="A68" s="77"/>
      <c r="B68" s="79"/>
      <c r="C68" s="2"/>
      <c r="D68" s="2"/>
    </row>
    <row r="69" spans="1:4" ht="13.5">
      <c r="A69" s="77" t="s">
        <v>99</v>
      </c>
      <c r="B69" s="79"/>
      <c r="C69" s="2"/>
      <c r="D69" s="2"/>
    </row>
    <row r="70" spans="1:4" ht="13.5">
      <c r="A70" s="77"/>
      <c r="B70" s="79"/>
      <c r="C70" s="2"/>
      <c r="D70" s="2"/>
    </row>
    <row r="71" spans="1:4" ht="13.5">
      <c r="A71" s="2" t="s">
        <v>92</v>
      </c>
      <c r="B71" s="79"/>
      <c r="C71" s="2"/>
      <c r="D71" s="2"/>
    </row>
    <row r="72" spans="1:4" ht="12.75">
      <c r="A72" s="74">
        <v>2985</v>
      </c>
      <c r="B72" s="80" t="s">
        <v>78</v>
      </c>
      <c r="C72" s="2"/>
      <c r="D72" s="2">
        <f>SUM(D73:D75)</f>
        <v>-21563</v>
      </c>
    </row>
    <row r="73" spans="1:4" ht="12.75">
      <c r="A73" s="85"/>
      <c r="B73" s="81" t="s">
        <v>9</v>
      </c>
      <c r="C73" s="2"/>
      <c r="D73" s="1">
        <v>-3186</v>
      </c>
    </row>
    <row r="74" spans="1:4" ht="12.75">
      <c r="A74" s="85"/>
      <c r="B74" s="82" t="s">
        <v>76</v>
      </c>
      <c r="C74" s="2"/>
      <c r="D74" s="1">
        <v>-725</v>
      </c>
    </row>
    <row r="75" spans="1:4" ht="12.75">
      <c r="A75" s="85"/>
      <c r="B75" s="83" t="s">
        <v>25</v>
      </c>
      <c r="C75" s="2"/>
      <c r="D75" s="1">
        <v>-17652</v>
      </c>
    </row>
    <row r="76" spans="1:4" ht="12.75">
      <c r="A76" s="44">
        <v>2986</v>
      </c>
      <c r="B76" s="84" t="s">
        <v>91</v>
      </c>
      <c r="C76" s="2"/>
      <c r="D76" s="5">
        <f>SUM(D77:D79)</f>
        <v>21563</v>
      </c>
    </row>
    <row r="77" spans="1:4" ht="13.5">
      <c r="A77" s="25"/>
      <c r="B77" s="81" t="s">
        <v>9</v>
      </c>
      <c r="C77" s="2"/>
      <c r="D77" s="1">
        <v>3186</v>
      </c>
    </row>
    <row r="78" spans="1:4" ht="13.5">
      <c r="A78" s="25"/>
      <c r="B78" s="82" t="s">
        <v>76</v>
      </c>
      <c r="C78" s="2"/>
      <c r="D78" s="1">
        <v>725</v>
      </c>
    </row>
    <row r="79" spans="1:4" ht="13.5">
      <c r="A79" s="25"/>
      <c r="B79" s="83" t="s">
        <v>25</v>
      </c>
      <c r="C79" s="2"/>
      <c r="D79" s="1">
        <v>17652</v>
      </c>
    </row>
    <row r="80" spans="1:4" ht="13.5">
      <c r="A80" s="2" t="s">
        <v>19</v>
      </c>
      <c r="B80" s="79"/>
      <c r="C80" s="2"/>
      <c r="D80" s="2">
        <f>SUM(D72+D76)</f>
        <v>0</v>
      </c>
    </row>
    <row r="81" spans="1:4" ht="13.5">
      <c r="A81" s="2"/>
      <c r="B81" s="79"/>
      <c r="C81" s="2"/>
      <c r="D81" s="2"/>
    </row>
    <row r="82" spans="1:4" ht="13.5">
      <c r="A82" s="77" t="s">
        <v>100</v>
      </c>
      <c r="B82" s="79"/>
      <c r="C82" s="2"/>
      <c r="D82" s="2">
        <f>SUM(D80)</f>
        <v>0</v>
      </c>
    </row>
    <row r="83" spans="1:4" ht="13.5">
      <c r="A83" s="26"/>
      <c r="B83" s="27"/>
      <c r="C83" s="2"/>
      <c r="D83" s="2"/>
    </row>
    <row r="84" spans="1:4" ht="13.5">
      <c r="A84" s="25" t="s">
        <v>101</v>
      </c>
      <c r="B84" s="27"/>
      <c r="C84" s="2"/>
      <c r="D84" s="2"/>
    </row>
    <row r="85" spans="1:4" ht="12.75">
      <c r="A85" s="2"/>
      <c r="B85" s="21"/>
      <c r="C85" s="1"/>
      <c r="D85" s="5"/>
    </row>
    <row r="86" spans="1:4" ht="12.75">
      <c r="A86" s="9" t="s">
        <v>49</v>
      </c>
      <c r="B86" s="21"/>
      <c r="C86" s="1"/>
      <c r="D86" s="5"/>
    </row>
    <row r="87" spans="1:4" ht="12.75">
      <c r="A87" s="10">
        <v>1030</v>
      </c>
      <c r="B87" s="13" t="s">
        <v>26</v>
      </c>
      <c r="C87" s="5">
        <v>63</v>
      </c>
      <c r="D87" s="5"/>
    </row>
    <row r="88" spans="1:4" ht="12.75">
      <c r="A88" s="10"/>
      <c r="B88" s="4" t="s">
        <v>61</v>
      </c>
      <c r="C88" s="3">
        <v>63</v>
      </c>
      <c r="D88" s="5"/>
    </row>
    <row r="89" spans="1:4" ht="12.75">
      <c r="A89" s="10">
        <v>1053</v>
      </c>
      <c r="B89" s="13" t="s">
        <v>96</v>
      </c>
      <c r="C89" s="1">
        <v>16000</v>
      </c>
      <c r="D89" s="5"/>
    </row>
    <row r="90" spans="1:4" ht="12.75">
      <c r="A90" s="10">
        <v>1212</v>
      </c>
      <c r="B90" s="13" t="s">
        <v>97</v>
      </c>
      <c r="C90" s="1">
        <v>220000</v>
      </c>
      <c r="D90" s="5"/>
    </row>
    <row r="91" spans="1:4" ht="12.75">
      <c r="A91" s="48">
        <v>1401</v>
      </c>
      <c r="B91" s="47" t="s">
        <v>48</v>
      </c>
      <c r="C91" s="5">
        <f>SUM(C92:C93)</f>
        <v>440</v>
      </c>
      <c r="D91" s="5"/>
    </row>
    <row r="92" spans="1:4" ht="12.75">
      <c r="A92" s="23"/>
      <c r="B92" s="4" t="s">
        <v>13</v>
      </c>
      <c r="C92" s="3">
        <v>400</v>
      </c>
      <c r="D92" s="5"/>
    </row>
    <row r="93" spans="1:4" ht="12.75">
      <c r="A93" s="23"/>
      <c r="B93" s="4" t="s">
        <v>47</v>
      </c>
      <c r="C93" s="3">
        <v>40</v>
      </c>
      <c r="D93" s="5"/>
    </row>
    <row r="94" spans="1:4" ht="12.75">
      <c r="A94" s="9" t="s">
        <v>51</v>
      </c>
      <c r="B94" s="13"/>
      <c r="C94" s="5">
        <f>SUM(C89+C91+C90+C87)</f>
        <v>236503</v>
      </c>
      <c r="D94" s="5"/>
    </row>
    <row r="95" spans="1:4" ht="12.75">
      <c r="A95" s="2"/>
      <c r="B95" s="21"/>
      <c r="C95" s="1"/>
      <c r="D95" s="5"/>
    </row>
    <row r="96" spans="1:4" ht="12.75">
      <c r="A96" s="2" t="s">
        <v>50</v>
      </c>
      <c r="B96" s="21"/>
      <c r="C96" s="1"/>
      <c r="D96" s="5"/>
    </row>
    <row r="97" spans="1:4" ht="12">
      <c r="A97" s="1">
        <v>2330</v>
      </c>
      <c r="B97" s="1" t="s">
        <v>65</v>
      </c>
      <c r="C97" s="1"/>
      <c r="D97" s="1">
        <v>400</v>
      </c>
    </row>
    <row r="98" spans="1:4" ht="12">
      <c r="A98" s="1">
        <v>2335</v>
      </c>
      <c r="B98" s="13" t="s">
        <v>87</v>
      </c>
      <c r="C98" s="1"/>
      <c r="D98" s="1">
        <v>40</v>
      </c>
    </row>
    <row r="99" spans="1:4" ht="12.75">
      <c r="A99" s="1">
        <v>2985</v>
      </c>
      <c r="B99" s="13" t="s">
        <v>84</v>
      </c>
      <c r="C99" s="1"/>
      <c r="D99" s="5">
        <f>SUM(D100:D103)</f>
        <v>8141</v>
      </c>
    </row>
    <row r="100" spans="1:4" ht="12.75">
      <c r="A100" s="1"/>
      <c r="B100" s="66" t="s">
        <v>9</v>
      </c>
      <c r="C100" s="1"/>
      <c r="D100" s="3">
        <v>525</v>
      </c>
    </row>
    <row r="101" spans="1:4" ht="12.75">
      <c r="A101" s="1"/>
      <c r="B101" s="70" t="s">
        <v>76</v>
      </c>
      <c r="C101" s="1"/>
      <c r="D101" s="3">
        <v>116</v>
      </c>
    </row>
    <row r="102" spans="1:4" ht="12.75">
      <c r="A102" s="1"/>
      <c r="B102" s="4" t="s">
        <v>25</v>
      </c>
      <c r="C102" s="1"/>
      <c r="D102" s="3">
        <v>10500</v>
      </c>
    </row>
    <row r="103" spans="1:5" ht="12.75">
      <c r="A103" s="1"/>
      <c r="B103" s="4" t="s">
        <v>28</v>
      </c>
      <c r="C103" s="1"/>
      <c r="D103" s="3">
        <v>-3000</v>
      </c>
      <c r="E103" s="95"/>
    </row>
    <row r="104" spans="1:5" ht="12.75">
      <c r="A104" s="2" t="s">
        <v>52</v>
      </c>
      <c r="B104" s="4"/>
      <c r="C104" s="1"/>
      <c r="D104" s="5">
        <f>SUM(D97+D98+D99)</f>
        <v>8581</v>
      </c>
      <c r="E104" s="95"/>
    </row>
    <row r="105" spans="1:5" ht="12.75">
      <c r="A105" s="2"/>
      <c r="B105" s="4"/>
      <c r="C105" s="1"/>
      <c r="D105" s="5"/>
      <c r="E105" s="95"/>
    </row>
    <row r="106" spans="1:4" ht="13.5">
      <c r="A106" s="2" t="s">
        <v>75</v>
      </c>
      <c r="B106" s="63"/>
      <c r="C106" s="64"/>
      <c r="D106" s="64"/>
    </row>
    <row r="107" spans="1:4" ht="12.75">
      <c r="A107" s="1">
        <v>2305</v>
      </c>
      <c r="B107" s="65" t="s">
        <v>8</v>
      </c>
      <c r="C107" s="64"/>
      <c r="D107" s="64">
        <f>SUM(D108:D109)</f>
        <v>467</v>
      </c>
    </row>
    <row r="108" spans="1:4" ht="12.75">
      <c r="A108" s="1"/>
      <c r="B108" s="66" t="s">
        <v>9</v>
      </c>
      <c r="C108" s="64"/>
      <c r="D108" s="67">
        <v>383</v>
      </c>
    </row>
    <row r="109" spans="1:4" ht="12.75">
      <c r="A109" s="1"/>
      <c r="B109" s="68" t="s">
        <v>76</v>
      </c>
      <c r="C109" s="64"/>
      <c r="D109" s="67">
        <v>84</v>
      </c>
    </row>
    <row r="110" spans="1:4" ht="12.75">
      <c r="A110" s="1">
        <v>2309</v>
      </c>
      <c r="B110" s="69" t="s">
        <v>10</v>
      </c>
      <c r="C110" s="64"/>
      <c r="D110" s="64">
        <f>SUM(D111:D112)</f>
        <v>580</v>
      </c>
    </row>
    <row r="111" spans="1:4" ht="12.75">
      <c r="A111" s="1"/>
      <c r="B111" s="67" t="s">
        <v>9</v>
      </c>
      <c r="C111" s="64"/>
      <c r="D111" s="67">
        <v>475</v>
      </c>
    </row>
    <row r="112" spans="1:4" ht="12.75">
      <c r="A112" s="1"/>
      <c r="B112" s="70" t="s">
        <v>76</v>
      </c>
      <c r="C112" s="64"/>
      <c r="D112" s="67">
        <v>105</v>
      </c>
    </row>
    <row r="113" spans="1:4" ht="12.75">
      <c r="A113" s="1">
        <v>2310</v>
      </c>
      <c r="B113" s="71" t="s">
        <v>77</v>
      </c>
      <c r="C113" s="64"/>
      <c r="D113" s="64">
        <f>SUM(D114:D115)</f>
        <v>527</v>
      </c>
    </row>
    <row r="114" spans="1:4" ht="12.75">
      <c r="A114" s="1"/>
      <c r="B114" s="66" t="s">
        <v>9</v>
      </c>
      <c r="C114" s="64"/>
      <c r="D114" s="67">
        <v>432</v>
      </c>
    </row>
    <row r="115" spans="1:4" ht="12.75">
      <c r="A115" s="1"/>
      <c r="B115" s="68" t="s">
        <v>76</v>
      </c>
      <c r="C115" s="64"/>
      <c r="D115" s="67">
        <v>95</v>
      </c>
    </row>
    <row r="116" spans="1:4" ht="12.75">
      <c r="A116" s="1">
        <v>2315</v>
      </c>
      <c r="B116" s="65" t="s">
        <v>11</v>
      </c>
      <c r="C116" s="64"/>
      <c r="D116" s="64">
        <f>SUM(D117:D118)</f>
        <v>612</v>
      </c>
    </row>
    <row r="117" spans="1:4" ht="12.75">
      <c r="A117" s="1"/>
      <c r="B117" s="66" t="s">
        <v>9</v>
      </c>
      <c r="C117" s="64"/>
      <c r="D117" s="67">
        <v>502</v>
      </c>
    </row>
    <row r="118" spans="1:4" ht="12.75">
      <c r="A118" s="1"/>
      <c r="B118" s="68" t="s">
        <v>76</v>
      </c>
      <c r="C118" s="64"/>
      <c r="D118" s="67">
        <v>110</v>
      </c>
    </row>
    <row r="119" spans="1:4" ht="12.75">
      <c r="A119" s="1">
        <v>2325</v>
      </c>
      <c r="B119" s="65" t="s">
        <v>12</v>
      </c>
      <c r="C119" s="64"/>
      <c r="D119" s="64">
        <f>SUM(D120:D121)</f>
        <v>477</v>
      </c>
    </row>
    <row r="120" spans="1:4" ht="12.75">
      <c r="A120" s="1"/>
      <c r="B120" s="66" t="s">
        <v>9</v>
      </c>
      <c r="C120" s="64"/>
      <c r="D120" s="67">
        <v>391</v>
      </c>
    </row>
    <row r="121" spans="1:4" ht="12.75">
      <c r="A121" s="1"/>
      <c r="B121" s="70" t="s">
        <v>76</v>
      </c>
      <c r="C121" s="64"/>
      <c r="D121" s="67">
        <v>86</v>
      </c>
    </row>
    <row r="122" spans="1:4" ht="12.75">
      <c r="A122" s="1">
        <v>2330</v>
      </c>
      <c r="B122" s="69" t="s">
        <v>13</v>
      </c>
      <c r="C122" s="64"/>
      <c r="D122" s="64">
        <f>SUM(D123:D124)</f>
        <v>448</v>
      </c>
    </row>
    <row r="123" spans="1:4" ht="12.75">
      <c r="A123" s="1"/>
      <c r="B123" s="66" t="s">
        <v>9</v>
      </c>
      <c r="C123" s="64"/>
      <c r="D123" s="67">
        <v>367</v>
      </c>
    </row>
    <row r="124" spans="1:4" ht="12.75">
      <c r="A124" s="1"/>
      <c r="B124" s="68" t="s">
        <v>76</v>
      </c>
      <c r="C124" s="64"/>
      <c r="D124" s="67">
        <v>81</v>
      </c>
    </row>
    <row r="125" spans="1:4" ht="12.75">
      <c r="A125" s="1">
        <v>2335</v>
      </c>
      <c r="B125" s="65" t="s">
        <v>47</v>
      </c>
      <c r="C125" s="64"/>
      <c r="D125" s="64">
        <f>SUM(D126:D127)</f>
        <v>508</v>
      </c>
    </row>
    <row r="126" spans="1:4" ht="12.75">
      <c r="A126" s="1"/>
      <c r="B126" s="66" t="s">
        <v>9</v>
      </c>
      <c r="C126" s="64"/>
      <c r="D126" s="67">
        <v>416</v>
      </c>
    </row>
    <row r="127" spans="1:4" ht="12.75">
      <c r="A127" s="1"/>
      <c r="B127" s="68" t="s">
        <v>76</v>
      </c>
      <c r="C127" s="64"/>
      <c r="D127" s="67">
        <v>92</v>
      </c>
    </row>
    <row r="128" spans="1:4" ht="12.75">
      <c r="A128" s="1">
        <v>2345</v>
      </c>
      <c r="B128" s="65" t="s">
        <v>14</v>
      </c>
      <c r="C128" s="64"/>
      <c r="D128" s="64">
        <f>SUM(D129:D130)</f>
        <v>556</v>
      </c>
    </row>
    <row r="129" spans="1:4" ht="12.75">
      <c r="A129" s="1"/>
      <c r="B129" s="66" t="s">
        <v>9</v>
      </c>
      <c r="C129" s="64"/>
      <c r="D129" s="67">
        <v>456</v>
      </c>
    </row>
    <row r="130" spans="1:4" ht="12.75">
      <c r="A130" s="1"/>
      <c r="B130" s="68" t="s">
        <v>76</v>
      </c>
      <c r="C130" s="64"/>
      <c r="D130" s="67">
        <v>100</v>
      </c>
    </row>
    <row r="131" spans="1:4" ht="12.75">
      <c r="A131" s="1">
        <v>2360</v>
      </c>
      <c r="B131" s="65" t="s">
        <v>15</v>
      </c>
      <c r="C131" s="64"/>
      <c r="D131" s="64">
        <f>SUM(D132:D133)</f>
        <v>508</v>
      </c>
    </row>
    <row r="132" spans="1:4" ht="12.75">
      <c r="A132" s="1"/>
      <c r="B132" s="66" t="s">
        <v>9</v>
      </c>
      <c r="C132" s="64"/>
      <c r="D132" s="67">
        <v>416</v>
      </c>
    </row>
    <row r="133" spans="1:4" ht="12.75">
      <c r="A133" s="1"/>
      <c r="B133" s="70" t="s">
        <v>76</v>
      </c>
      <c r="C133" s="64"/>
      <c r="D133" s="67">
        <v>92</v>
      </c>
    </row>
    <row r="134" spans="1:4" ht="12.75">
      <c r="A134" s="88">
        <v>2795</v>
      </c>
      <c r="B134" s="89" t="s">
        <v>16</v>
      </c>
      <c r="C134" s="90"/>
      <c r="D134" s="90">
        <f>SUM(D135:D136)</f>
        <v>1449</v>
      </c>
    </row>
    <row r="135" spans="1:4" ht="12.75">
      <c r="A135" s="73"/>
      <c r="B135" s="66" t="s">
        <v>9</v>
      </c>
      <c r="C135" s="64"/>
      <c r="D135" s="67">
        <v>1188</v>
      </c>
    </row>
    <row r="136" spans="1:4" ht="12.75">
      <c r="A136" s="73"/>
      <c r="B136" s="87" t="s">
        <v>76</v>
      </c>
      <c r="C136" s="64"/>
      <c r="D136" s="67">
        <v>261</v>
      </c>
    </row>
    <row r="137" spans="1:4" ht="12.75">
      <c r="A137" s="69">
        <v>2850</v>
      </c>
      <c r="B137" s="65" t="s">
        <v>17</v>
      </c>
      <c r="C137" s="5"/>
      <c r="D137" s="5">
        <f>SUM(D138:D139)</f>
        <v>484</v>
      </c>
    </row>
    <row r="138" spans="1:4" ht="12.75">
      <c r="A138" s="69"/>
      <c r="B138" s="66" t="s">
        <v>9</v>
      </c>
      <c r="C138" s="69"/>
      <c r="D138" s="3">
        <v>397</v>
      </c>
    </row>
    <row r="139" spans="1:4" ht="12.75">
      <c r="A139" s="69"/>
      <c r="B139" s="87" t="s">
        <v>76</v>
      </c>
      <c r="C139" s="69"/>
      <c r="D139" s="3">
        <v>87</v>
      </c>
    </row>
    <row r="140" spans="1:4" ht="12.75">
      <c r="A140" s="6">
        <v>2875</v>
      </c>
      <c r="B140" s="72" t="s">
        <v>18</v>
      </c>
      <c r="C140" s="5"/>
      <c r="D140" s="5">
        <f>SUM(D141:D142)</f>
        <v>835</v>
      </c>
    </row>
    <row r="141" spans="1:4" ht="12.75">
      <c r="A141" s="69"/>
      <c r="B141" s="67" t="s">
        <v>9</v>
      </c>
      <c r="C141" s="69"/>
      <c r="D141" s="3">
        <v>684</v>
      </c>
    </row>
    <row r="142" spans="1:4" ht="12.75">
      <c r="A142" s="69"/>
      <c r="B142" s="70" t="s">
        <v>76</v>
      </c>
      <c r="C142" s="69"/>
      <c r="D142" s="3">
        <v>151</v>
      </c>
    </row>
    <row r="143" spans="1:4" ht="12.75">
      <c r="A143" s="74">
        <v>2985</v>
      </c>
      <c r="B143" s="72" t="s">
        <v>78</v>
      </c>
      <c r="C143" s="5"/>
      <c r="D143" s="5">
        <f>SUM(D144:D145)</f>
        <v>1597</v>
      </c>
    </row>
    <row r="144" spans="1:4" ht="12.75">
      <c r="A144" s="69"/>
      <c r="B144" s="66" t="s">
        <v>9</v>
      </c>
      <c r="C144" s="69"/>
      <c r="D144" s="3">
        <v>1309</v>
      </c>
    </row>
    <row r="145" spans="1:4" ht="12.75">
      <c r="A145" s="69"/>
      <c r="B145" s="68" t="s">
        <v>76</v>
      </c>
      <c r="C145" s="69"/>
      <c r="D145" s="3">
        <v>288</v>
      </c>
    </row>
    <row r="146" spans="1:4" ht="12.75">
      <c r="A146" s="2" t="s">
        <v>19</v>
      </c>
      <c r="B146" s="66"/>
      <c r="C146" s="5"/>
      <c r="D146" s="5">
        <f>D107+D110+D116+D119+D122+D125+D128+D131+D134+D137+D140+D143+D113</f>
        <v>9048</v>
      </c>
    </row>
    <row r="147" spans="1:4" ht="12.75">
      <c r="A147" s="2"/>
      <c r="B147" s="4"/>
      <c r="C147" s="1"/>
      <c r="D147" s="5"/>
    </row>
    <row r="148" spans="1:4" ht="12.75">
      <c r="A148" s="2" t="s">
        <v>23</v>
      </c>
      <c r="B148" s="66"/>
      <c r="C148" s="75"/>
      <c r="D148" s="75"/>
    </row>
    <row r="149" spans="1:4" ht="12.75">
      <c r="A149" s="1">
        <v>6121</v>
      </c>
      <c r="B149" s="65" t="s">
        <v>79</v>
      </c>
      <c r="C149" s="75"/>
      <c r="D149" s="76">
        <v>-9465</v>
      </c>
    </row>
    <row r="150" spans="1:4" ht="12.75">
      <c r="A150" s="1">
        <v>6110</v>
      </c>
      <c r="B150" s="65" t="s">
        <v>21</v>
      </c>
      <c r="C150" s="5"/>
      <c r="D150" s="1">
        <v>417</v>
      </c>
    </row>
    <row r="151" spans="1:4" ht="12.75">
      <c r="A151" s="2" t="s">
        <v>24</v>
      </c>
      <c r="B151" s="66"/>
      <c r="C151" s="75"/>
      <c r="D151" s="75">
        <f>SUM(D149:D150)</f>
        <v>-9048</v>
      </c>
    </row>
    <row r="152" spans="1:4" ht="12.75">
      <c r="A152" s="2"/>
      <c r="B152" s="66"/>
      <c r="C152" s="75"/>
      <c r="D152" s="75"/>
    </row>
    <row r="153" spans="1:4" ht="12.75">
      <c r="A153" s="9" t="s">
        <v>71</v>
      </c>
      <c r="B153" s="43"/>
      <c r="C153" s="1"/>
      <c r="D153" s="5"/>
    </row>
    <row r="154" spans="1:4" ht="12.75">
      <c r="A154" s="78">
        <v>3026</v>
      </c>
      <c r="B154" s="49" t="s">
        <v>53</v>
      </c>
      <c r="C154" s="1"/>
      <c r="D154" s="5"/>
    </row>
    <row r="155" spans="1:4" ht="12.75">
      <c r="A155" s="9"/>
      <c r="B155" s="20" t="s">
        <v>38</v>
      </c>
      <c r="C155" s="1"/>
      <c r="D155" s="3">
        <v>3100</v>
      </c>
    </row>
    <row r="156" spans="1:4" ht="12.75">
      <c r="A156" s="9"/>
      <c r="B156" s="4" t="s">
        <v>28</v>
      </c>
      <c r="C156" s="1"/>
      <c r="D156" s="3">
        <v>-3100</v>
      </c>
    </row>
    <row r="157" spans="1:4" ht="12.75">
      <c r="A157" s="9" t="s">
        <v>72</v>
      </c>
      <c r="B157" s="21"/>
      <c r="C157" s="1"/>
      <c r="D157" s="5">
        <f>D154</f>
        <v>0</v>
      </c>
    </row>
    <row r="158" spans="1:4" ht="12.75">
      <c r="A158" s="9"/>
      <c r="B158" s="21"/>
      <c r="C158" s="1"/>
      <c r="D158" s="5"/>
    </row>
    <row r="159" spans="1:4" ht="12.75">
      <c r="A159" s="9" t="s">
        <v>70</v>
      </c>
      <c r="B159" s="21"/>
      <c r="C159" s="1"/>
      <c r="D159" s="5"/>
    </row>
    <row r="160" spans="1:4" ht="12.75">
      <c r="A160" s="10">
        <v>3061</v>
      </c>
      <c r="B160" s="13" t="s">
        <v>83</v>
      </c>
      <c r="C160" s="1"/>
      <c r="D160" s="5">
        <v>500</v>
      </c>
    </row>
    <row r="161" spans="1:4" ht="12.75">
      <c r="A161" s="10">
        <v>3114</v>
      </c>
      <c r="B161" s="13" t="s">
        <v>46</v>
      </c>
      <c r="C161" s="1"/>
      <c r="D161" s="5">
        <f>SUM(D162:D165)</f>
        <v>0</v>
      </c>
    </row>
    <row r="162" spans="1:4" ht="12.75">
      <c r="A162" s="10"/>
      <c r="B162" s="4" t="s">
        <v>9</v>
      </c>
      <c r="C162" s="1"/>
      <c r="D162" s="3">
        <v>1742</v>
      </c>
    </row>
    <row r="163" spans="1:4" ht="12.75">
      <c r="A163" s="10"/>
      <c r="B163" s="4" t="s">
        <v>27</v>
      </c>
      <c r="C163" s="1"/>
      <c r="D163" s="3">
        <v>383</v>
      </c>
    </row>
    <row r="164" spans="1:4" ht="12.75">
      <c r="A164" s="9"/>
      <c r="B164" s="4" t="s">
        <v>38</v>
      </c>
      <c r="C164" s="1"/>
      <c r="D164" s="3">
        <v>-5444</v>
      </c>
    </row>
    <row r="165" spans="1:4" ht="12.75">
      <c r="A165" s="9"/>
      <c r="B165" s="4" t="s">
        <v>42</v>
      </c>
      <c r="C165" s="1"/>
      <c r="D165" s="3">
        <v>3319</v>
      </c>
    </row>
    <row r="166" spans="1:4" ht="12.75">
      <c r="A166" s="10">
        <v>3143</v>
      </c>
      <c r="B166" s="13" t="s">
        <v>54</v>
      </c>
      <c r="C166" s="1"/>
      <c r="D166" s="5">
        <f>D167+D168</f>
        <v>0</v>
      </c>
    </row>
    <row r="167" spans="1:4" ht="12.75">
      <c r="A167" s="9"/>
      <c r="B167" s="59" t="s">
        <v>35</v>
      </c>
      <c r="C167" s="1"/>
      <c r="D167" s="3">
        <v>-800</v>
      </c>
    </row>
    <row r="168" spans="1:4" ht="12.75">
      <c r="A168" s="9"/>
      <c r="B168" s="4" t="s">
        <v>39</v>
      </c>
      <c r="C168" s="1"/>
      <c r="D168" s="3">
        <v>800</v>
      </c>
    </row>
    <row r="169" spans="1:4" ht="12.75">
      <c r="A169" s="10">
        <v>3146</v>
      </c>
      <c r="B169" s="50" t="s">
        <v>36</v>
      </c>
      <c r="C169" s="1"/>
      <c r="D169" s="5">
        <f>SUM(D170:D172)</f>
        <v>0</v>
      </c>
    </row>
    <row r="170" spans="1:4" ht="12.75">
      <c r="A170" s="10"/>
      <c r="B170" s="4" t="s">
        <v>9</v>
      </c>
      <c r="C170" s="1"/>
      <c r="D170" s="3">
        <v>-900</v>
      </c>
    </row>
    <row r="171" spans="1:4" ht="12.75">
      <c r="A171" s="10"/>
      <c r="B171" s="14" t="s">
        <v>27</v>
      </c>
      <c r="C171" s="1"/>
      <c r="D171" s="3">
        <v>-1000</v>
      </c>
    </row>
    <row r="172" spans="1:4" ht="12.75">
      <c r="A172" s="9"/>
      <c r="B172" s="4" t="s">
        <v>39</v>
      </c>
      <c r="C172" s="1"/>
      <c r="D172" s="3">
        <v>1900</v>
      </c>
    </row>
    <row r="173" spans="1:4" ht="12.75">
      <c r="A173" s="51">
        <v>3202</v>
      </c>
      <c r="B173" s="52" t="s">
        <v>55</v>
      </c>
      <c r="C173" s="53"/>
      <c r="D173" s="54">
        <f>SUM(D174:D175)</f>
        <v>0</v>
      </c>
    </row>
    <row r="174" spans="1:4" ht="12.75">
      <c r="A174" s="55"/>
      <c r="B174" s="58" t="s">
        <v>35</v>
      </c>
      <c r="C174" s="53"/>
      <c r="D174" s="57">
        <v>1100</v>
      </c>
    </row>
    <row r="175" spans="1:4" ht="12.75">
      <c r="A175" s="55"/>
      <c r="B175" s="56" t="s">
        <v>39</v>
      </c>
      <c r="C175" s="53"/>
      <c r="D175" s="57">
        <v>-1100</v>
      </c>
    </row>
    <row r="176" spans="1:4" ht="12.75">
      <c r="A176" s="10">
        <v>3205</v>
      </c>
      <c r="B176" s="13" t="s">
        <v>56</v>
      </c>
      <c r="C176" s="1"/>
      <c r="D176" s="5">
        <f>D177+D178</f>
        <v>0</v>
      </c>
    </row>
    <row r="177" spans="1:4" ht="12.75">
      <c r="A177" s="9"/>
      <c r="B177" s="20" t="s">
        <v>25</v>
      </c>
      <c r="C177" s="1"/>
      <c r="D177" s="3">
        <v>-77</v>
      </c>
    </row>
    <row r="178" spans="1:4" ht="12.75">
      <c r="A178" s="9"/>
      <c r="B178" s="4" t="s">
        <v>39</v>
      </c>
      <c r="C178" s="1"/>
      <c r="D178" s="3">
        <v>77</v>
      </c>
    </row>
    <row r="179" spans="1:4" ht="12.75">
      <c r="A179" s="10">
        <v>3216</v>
      </c>
      <c r="B179" s="4" t="s">
        <v>82</v>
      </c>
      <c r="C179" s="1"/>
      <c r="D179" s="5">
        <v>4000</v>
      </c>
    </row>
    <row r="180" spans="1:4" ht="12.75">
      <c r="A180" s="10">
        <v>3319</v>
      </c>
      <c r="B180" s="7" t="s">
        <v>74</v>
      </c>
      <c r="C180" s="1"/>
      <c r="D180" s="5">
        <v>63</v>
      </c>
    </row>
    <row r="181" spans="1:4" ht="12.75">
      <c r="A181" s="10">
        <v>3422</v>
      </c>
      <c r="B181" s="13" t="s">
        <v>88</v>
      </c>
      <c r="C181" s="1"/>
      <c r="D181" s="5">
        <v>500</v>
      </c>
    </row>
    <row r="182" spans="1:4" ht="12.75">
      <c r="A182" s="10">
        <v>3425</v>
      </c>
      <c r="B182" s="13" t="s">
        <v>80</v>
      </c>
      <c r="C182" s="1"/>
      <c r="D182" s="5">
        <v>1000</v>
      </c>
    </row>
    <row r="183" spans="1:4" ht="12.75">
      <c r="A183" s="10">
        <v>3426</v>
      </c>
      <c r="B183" s="13" t="s">
        <v>81</v>
      </c>
      <c r="C183" s="1"/>
      <c r="D183" s="5">
        <v>-1000</v>
      </c>
    </row>
    <row r="184" spans="1:4" ht="12.75">
      <c r="A184" s="44">
        <v>3427</v>
      </c>
      <c r="B184" s="13" t="s">
        <v>57</v>
      </c>
      <c r="C184" s="1"/>
      <c r="D184" s="5">
        <f>D185+D186+D187</f>
        <v>0</v>
      </c>
    </row>
    <row r="185" spans="1:4" ht="12.75">
      <c r="A185" s="24"/>
      <c r="B185" s="4" t="s">
        <v>9</v>
      </c>
      <c r="C185" s="1"/>
      <c r="D185" s="3">
        <v>-300</v>
      </c>
    </row>
    <row r="186" spans="1:4" ht="12.75">
      <c r="A186" s="24"/>
      <c r="B186" s="14" t="s">
        <v>27</v>
      </c>
      <c r="C186" s="1"/>
      <c r="D186" s="3">
        <v>-400</v>
      </c>
    </row>
    <row r="187" spans="1:4" ht="12.75">
      <c r="A187" s="24"/>
      <c r="B187" s="20" t="s">
        <v>25</v>
      </c>
      <c r="C187" s="1"/>
      <c r="D187" s="3">
        <v>700</v>
      </c>
    </row>
    <row r="188" spans="1:4" ht="12.75">
      <c r="A188" s="9" t="s">
        <v>67</v>
      </c>
      <c r="B188" s="4"/>
      <c r="C188" s="1"/>
      <c r="D188" s="5">
        <f>SUM(D184+D183+D182+D179+D176+D173+D169+D166+D161+D160+D181+D180)</f>
        <v>5063</v>
      </c>
    </row>
    <row r="189" spans="1:4" ht="12.75">
      <c r="A189" s="9"/>
      <c r="B189" s="4"/>
      <c r="C189" s="1"/>
      <c r="D189" s="5"/>
    </row>
    <row r="190" spans="1:4" ht="12.75">
      <c r="A190" s="9" t="s">
        <v>66</v>
      </c>
      <c r="B190" s="4"/>
      <c r="C190" s="1"/>
      <c r="D190" s="5"/>
    </row>
    <row r="191" spans="1:4" ht="12.75">
      <c r="A191" s="61">
        <v>3928</v>
      </c>
      <c r="B191" s="60" t="s">
        <v>40</v>
      </c>
      <c r="C191" s="1"/>
      <c r="D191" s="5"/>
    </row>
    <row r="192" spans="1:4" ht="12.75">
      <c r="A192" s="9"/>
      <c r="B192" s="20" t="s">
        <v>25</v>
      </c>
      <c r="C192" s="1"/>
      <c r="D192" s="3">
        <v>26</v>
      </c>
    </row>
    <row r="193" spans="1:4" ht="12.75">
      <c r="A193" s="9"/>
      <c r="B193" s="20" t="s">
        <v>35</v>
      </c>
      <c r="C193" s="1"/>
      <c r="D193" s="3">
        <v>-26</v>
      </c>
    </row>
    <row r="194" spans="1:4" ht="12.75">
      <c r="A194" s="9" t="s">
        <v>68</v>
      </c>
      <c r="B194" s="4"/>
      <c r="C194" s="1"/>
      <c r="D194" s="5">
        <f>SUM(D192:D193)</f>
        <v>0</v>
      </c>
    </row>
    <row r="195" spans="1:4" ht="12.75">
      <c r="A195" s="9"/>
      <c r="B195" s="15"/>
      <c r="C195" s="1"/>
      <c r="D195" s="1"/>
    </row>
    <row r="196" spans="1:4" ht="12.75">
      <c r="A196" s="9" t="s">
        <v>69</v>
      </c>
      <c r="B196" s="15"/>
      <c r="C196" s="1"/>
      <c r="D196" s="1"/>
    </row>
    <row r="197" spans="1:4" ht="12.75">
      <c r="A197" s="10">
        <v>4014</v>
      </c>
      <c r="B197" s="45" t="s">
        <v>41</v>
      </c>
      <c r="C197" s="1"/>
      <c r="D197" s="5">
        <f>SUM(D198:D199)</f>
        <v>0</v>
      </c>
    </row>
    <row r="198" spans="1:4" ht="12.75">
      <c r="A198" s="9"/>
      <c r="B198" s="20" t="s">
        <v>42</v>
      </c>
      <c r="C198" s="1"/>
      <c r="D198" s="3">
        <v>-2747</v>
      </c>
    </row>
    <row r="199" spans="1:4" ht="12.75">
      <c r="A199" s="9"/>
      <c r="B199" s="15" t="s">
        <v>28</v>
      </c>
      <c r="C199" s="1"/>
      <c r="D199" s="3">
        <v>2747</v>
      </c>
    </row>
    <row r="200" spans="1:4" ht="12.75">
      <c r="A200" s="10">
        <v>4121</v>
      </c>
      <c r="B200" s="45" t="s">
        <v>43</v>
      </c>
      <c r="C200" s="1"/>
      <c r="D200" s="5">
        <f>SUM(D201:D203)</f>
        <v>0</v>
      </c>
    </row>
    <row r="201" spans="1:4" ht="12.75">
      <c r="A201" s="9"/>
      <c r="B201" s="20" t="s">
        <v>25</v>
      </c>
      <c r="C201" s="1"/>
      <c r="D201" s="3">
        <v>253</v>
      </c>
    </row>
    <row r="202" spans="1:4" ht="12.75">
      <c r="A202" s="9"/>
      <c r="B202" s="15" t="s">
        <v>28</v>
      </c>
      <c r="C202" s="1"/>
      <c r="D202" s="3">
        <v>270</v>
      </c>
    </row>
    <row r="203" spans="1:4" ht="12.75">
      <c r="A203" s="9"/>
      <c r="B203" s="15" t="s">
        <v>42</v>
      </c>
      <c r="C203" s="1"/>
      <c r="D203" s="3">
        <v>-523</v>
      </c>
    </row>
    <row r="204" spans="1:4" ht="12.75">
      <c r="A204" s="10">
        <v>4131</v>
      </c>
      <c r="B204" s="45" t="s">
        <v>44</v>
      </c>
      <c r="C204" s="1"/>
      <c r="D204" s="5">
        <f>SUM(D205:D206)</f>
        <v>0</v>
      </c>
    </row>
    <row r="205" spans="1:4" ht="12.75">
      <c r="A205" s="10"/>
      <c r="B205" s="15" t="s">
        <v>25</v>
      </c>
      <c r="C205" s="1"/>
      <c r="D205" s="3">
        <v>2386</v>
      </c>
    </row>
    <row r="206" spans="1:4" ht="12.75">
      <c r="A206" s="9"/>
      <c r="B206" s="15" t="s">
        <v>42</v>
      </c>
      <c r="C206" s="1"/>
      <c r="D206" s="3">
        <v>-2386</v>
      </c>
    </row>
    <row r="207" spans="1:4" ht="12.75">
      <c r="A207" s="91">
        <v>4141</v>
      </c>
      <c r="B207" s="15" t="s">
        <v>103</v>
      </c>
      <c r="C207" s="76"/>
      <c r="D207" s="94">
        <f>SUM(D208:D210)</f>
        <v>0</v>
      </c>
    </row>
    <row r="208" spans="1:4" ht="12.75">
      <c r="A208" s="92"/>
      <c r="B208" s="15" t="s">
        <v>9</v>
      </c>
      <c r="C208" s="76"/>
      <c r="D208" s="93">
        <v>2000</v>
      </c>
    </row>
    <row r="209" spans="1:4" ht="12.75">
      <c r="A209" s="92"/>
      <c r="B209" s="70" t="s">
        <v>76</v>
      </c>
      <c r="C209" s="76"/>
      <c r="D209" s="93">
        <v>410</v>
      </c>
    </row>
    <row r="210" spans="1:4" ht="12.75">
      <c r="A210" s="92"/>
      <c r="B210" s="70" t="s">
        <v>104</v>
      </c>
      <c r="C210" s="76"/>
      <c r="D210" s="93">
        <v>-2410</v>
      </c>
    </row>
    <row r="211" spans="1:4" ht="12.75">
      <c r="A211" s="91">
        <v>4310</v>
      </c>
      <c r="B211" s="45" t="s">
        <v>45</v>
      </c>
      <c r="C211" s="76"/>
      <c r="D211" s="75">
        <f>D212+D213</f>
        <v>0</v>
      </c>
    </row>
    <row r="212" spans="1:4" ht="12.75">
      <c r="A212" s="9"/>
      <c r="B212" s="15" t="s">
        <v>25</v>
      </c>
      <c r="C212" s="1"/>
      <c r="D212" s="3">
        <v>2734</v>
      </c>
    </row>
    <row r="213" spans="1:4" ht="12.75">
      <c r="A213" s="9"/>
      <c r="B213" s="15" t="s">
        <v>42</v>
      </c>
      <c r="C213" s="1"/>
      <c r="D213" s="3">
        <v>-2734</v>
      </c>
    </row>
    <row r="214" spans="1:4" ht="12.75">
      <c r="A214" s="9" t="s">
        <v>73</v>
      </c>
      <c r="B214" s="13"/>
      <c r="C214" s="1"/>
      <c r="D214" s="5">
        <f>SUM(D197+D200+D204+D211)</f>
        <v>0</v>
      </c>
    </row>
    <row r="215" spans="1:4" ht="12.75">
      <c r="A215" s="9"/>
      <c r="B215" s="13"/>
      <c r="C215" s="1"/>
      <c r="D215" s="5"/>
    </row>
    <row r="216" spans="1:4" ht="12.75">
      <c r="A216" s="9" t="s">
        <v>93</v>
      </c>
      <c r="B216" s="13"/>
      <c r="C216" s="1"/>
      <c r="D216" s="5"/>
    </row>
    <row r="217" spans="1:4" ht="12">
      <c r="A217" s="10">
        <v>5024</v>
      </c>
      <c r="B217" s="13" t="s">
        <v>94</v>
      </c>
      <c r="C217" s="1"/>
      <c r="D217" s="1">
        <v>220000</v>
      </c>
    </row>
    <row r="218" spans="1:4" ht="12.75">
      <c r="A218" s="9" t="s">
        <v>95</v>
      </c>
      <c r="B218" s="13"/>
      <c r="C218" s="1"/>
      <c r="D218" s="5">
        <f>SUM(D217)</f>
        <v>220000</v>
      </c>
    </row>
    <row r="219" spans="1:4" ht="12">
      <c r="A219" s="10"/>
      <c r="B219" s="35"/>
      <c r="C219" s="1"/>
      <c r="D219" s="1"/>
    </row>
    <row r="220" spans="1:4" ht="13.5">
      <c r="A220" s="25" t="s">
        <v>102</v>
      </c>
      <c r="B220" s="21"/>
      <c r="C220" s="5">
        <f>SUM(C94)</f>
        <v>236503</v>
      </c>
      <c r="D220" s="5">
        <f>SUM(D214+D194+D188+D157+D104+D146+D151+D218)</f>
        <v>233644</v>
      </c>
    </row>
    <row r="221" spans="1:4" ht="13.5">
      <c r="A221" s="25"/>
      <c r="B221" s="21"/>
      <c r="C221" s="5"/>
      <c r="D221" s="5"/>
    </row>
    <row r="222" spans="1:5" ht="12.75">
      <c r="A222" s="44">
        <v>6110</v>
      </c>
      <c r="B222" s="13" t="s">
        <v>21</v>
      </c>
      <c r="C222" s="5"/>
      <c r="D222" s="1">
        <v>2859</v>
      </c>
      <c r="E222" s="95"/>
    </row>
    <row r="223" spans="1:4" ht="13.5">
      <c r="A223" s="26"/>
      <c r="B223" s="27"/>
      <c r="C223" s="1"/>
      <c r="D223" s="1"/>
    </row>
    <row r="224" spans="1:4" ht="13.5">
      <c r="A224" s="18" t="s">
        <v>22</v>
      </c>
      <c r="B224" s="19"/>
      <c r="C224" s="5">
        <f>SUM(C220+C67)</f>
        <v>249730</v>
      </c>
      <c r="D224" s="5">
        <f>SUM(D220+D67+D222)</f>
        <v>249730</v>
      </c>
    </row>
    <row r="225" spans="1:4" ht="12">
      <c r="A225" s="12"/>
      <c r="B225" s="19"/>
      <c r="C225" s="11"/>
      <c r="D225" s="11"/>
    </row>
    <row r="227" ht="12">
      <c r="B227" s="42"/>
    </row>
  </sheetData>
  <sheetProtection/>
  <mergeCells count="3">
    <mergeCell ref="A1:D1"/>
    <mergeCell ref="A2:D2"/>
    <mergeCell ref="A67:B6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&amp;C&amp;P.oldal</oddFooter>
  </headerFooter>
  <rowBreaks count="2" manualBreakCount="2">
    <brk id="62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2017-09-25T14:32:02Z</cp:lastPrinted>
  <dcterms:created xsi:type="dcterms:W3CDTF">2015-04-22T08:22:53Z</dcterms:created>
  <dcterms:modified xsi:type="dcterms:W3CDTF">2017-09-29T06:01:51Z</dcterms:modified>
  <cp:category/>
  <cp:version/>
  <cp:contentType/>
  <cp:contentStatus/>
</cp:coreProperties>
</file>