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szeptember " sheetId="1" r:id="rId1"/>
    <sheet name="Munka1" sheetId="2" r:id="rId2"/>
    <sheet name="Munka2" sheetId="3" r:id="rId3"/>
    <sheet name="Munka3" sheetId="4" r:id="rId4"/>
    <sheet name="Munka4" sheetId="5" r:id="rId5"/>
    <sheet name="Munka5" sheetId="6" r:id="rId6"/>
    <sheet name="Munka6" sheetId="7" r:id="rId7"/>
    <sheet name="Munka7" sheetId="8" r:id="rId8"/>
    <sheet name="Munka8" sheetId="9" r:id="rId9"/>
    <sheet name="Munka9" sheetId="10" r:id="rId10"/>
    <sheet name="Munka10" sheetId="11" r:id="rId11"/>
    <sheet name="Munka11" sheetId="12" r:id="rId12"/>
    <sheet name="Munka12" sheetId="13" r:id="rId13"/>
    <sheet name="Munka13" sheetId="14" r:id="rId14"/>
    <sheet name="Munka14" sheetId="15" r:id="rId15"/>
    <sheet name="Munka15" sheetId="16" r:id="rId16"/>
    <sheet name="Munka16" sheetId="17" r:id="rId17"/>
    <sheet name="Munka17" sheetId="18" r:id="rId18"/>
    <sheet name="Munka18" sheetId="19" r:id="rId19"/>
    <sheet name="Munka19" sheetId="20" r:id="rId20"/>
    <sheet name="Munka20" sheetId="21" r:id="rId21"/>
    <sheet name="Munka21" sheetId="22" r:id="rId22"/>
    <sheet name="Munka22" sheetId="23" r:id="rId23"/>
    <sheet name="Munka23" sheetId="24" r:id="rId24"/>
    <sheet name="Munka24" sheetId="25" r:id="rId25"/>
    <sheet name="Munka25" sheetId="26" r:id="rId26"/>
    <sheet name="Munka26" sheetId="27" r:id="rId27"/>
    <sheet name="Munka27" sheetId="28" r:id="rId28"/>
    <sheet name="Munka28" sheetId="29" r:id="rId29"/>
    <sheet name="Munka29" sheetId="30" r:id="rId30"/>
  </sheets>
  <definedNames/>
  <calcPr fullCalcOnLoad="1"/>
</workbook>
</file>

<file path=xl/sharedStrings.xml><?xml version="1.0" encoding="utf-8"?>
<sst xmlns="http://schemas.openxmlformats.org/spreadsheetml/2006/main" count="444" uniqueCount="221">
  <si>
    <t>A 2013. évi költségvetés módosítása</t>
  </si>
  <si>
    <t>Sorsz.</t>
  </si>
  <si>
    <t>Megnevezések</t>
  </si>
  <si>
    <t>Bevételek</t>
  </si>
  <si>
    <t>Kiadások</t>
  </si>
  <si>
    <t>I. Állami pénzeszköz átvétellel kapcsolatos előirányzat módosítás</t>
  </si>
  <si>
    <t>1/b. sz. melléklet</t>
  </si>
  <si>
    <t xml:space="preserve">Központi költségvetésből kapott kötött támogatás </t>
  </si>
  <si>
    <t xml:space="preserve">    - lakásfenntartási támogatás </t>
  </si>
  <si>
    <t xml:space="preserve">    - adósságkezelési támogatás </t>
  </si>
  <si>
    <t xml:space="preserve">    - rendszeres szociális segély </t>
  </si>
  <si>
    <t xml:space="preserve">    - foglalkoztatást helyettesítő támogatás </t>
  </si>
  <si>
    <t xml:space="preserve">    - óvodáztatási támogatás</t>
  </si>
  <si>
    <t xml:space="preserve">Helyi önkormányzat által felhasználható központ.előirányzat </t>
  </si>
  <si>
    <t xml:space="preserve">    - közművekődési érdekeltségnövelő támogatás</t>
  </si>
  <si>
    <t xml:space="preserve">    - gyermekszegénység ellen nyári étkezési támogatás</t>
  </si>
  <si>
    <t xml:space="preserve">    - Biztos Kezdet Gyermekház támogatás</t>
  </si>
  <si>
    <t xml:space="preserve">    - belterületi földutak szilárd burkolattal való ellátása </t>
  </si>
  <si>
    <t>Központi költségvetésből kapott működési célú tám.ért.bev.</t>
  </si>
  <si>
    <t xml:space="preserve">    - rendkívüli gyermekvédelmi támogatás </t>
  </si>
  <si>
    <t xml:space="preserve">    - iskolatej támogatás</t>
  </si>
  <si>
    <t>1/b. sz. melléklet összesen</t>
  </si>
  <si>
    <t>2. sz. melléklet</t>
  </si>
  <si>
    <t>Ferencvárosi Művelődési Központ - felújítási kiadások</t>
  </si>
  <si>
    <t>2. sz. melléklet összesen</t>
  </si>
  <si>
    <t>Csicsergő Óvoda</t>
  </si>
  <si>
    <t>Személyi juttatások</t>
  </si>
  <si>
    <t>Munkaad. terhelő jár. és szoc. hozzáj adó</t>
  </si>
  <si>
    <t>Csudafa Óvoda</t>
  </si>
  <si>
    <t>Epres Óvoda</t>
  </si>
  <si>
    <t>Kerekerdő Óvoda</t>
  </si>
  <si>
    <t>Kicsi Bocs Óvoda</t>
  </si>
  <si>
    <t>Liliom Óvoda</t>
  </si>
  <si>
    <t>Méhecske Óvoda</t>
  </si>
  <si>
    <t>Napfény Óvoda</t>
  </si>
  <si>
    <t>Ugrifüles Óvoda</t>
  </si>
  <si>
    <t xml:space="preserve">Ferencvárosi Intézmény Üzemeltetési Központ </t>
  </si>
  <si>
    <t>Ferencvárosi Egyesített Bölcsődék</t>
  </si>
  <si>
    <t xml:space="preserve">FESZGYI   </t>
  </si>
  <si>
    <t xml:space="preserve">Ferencvárosi Művelődési Központ </t>
  </si>
  <si>
    <t>Polgármesteri hivatal igazgatási kiadásai</t>
  </si>
  <si>
    <t>3/a. sz. melléklet összesen</t>
  </si>
  <si>
    <t>Közterületfelügyelet</t>
  </si>
  <si>
    <t>3/b. sz. melléklet összesen</t>
  </si>
  <si>
    <t>3/c. sz. melléklet</t>
  </si>
  <si>
    <t xml:space="preserve">Csökkent munkaképességüek rendszeres szoc.segélye </t>
  </si>
  <si>
    <t xml:space="preserve">Aktív korúak rendszeres szociális segélye </t>
  </si>
  <si>
    <t xml:space="preserve">Foglalkoztatást helyettesítő támogatás </t>
  </si>
  <si>
    <t xml:space="preserve">Lakásfenntartási támogatás </t>
  </si>
  <si>
    <t>Rendkívüli gyermekvédelmi támogatás</t>
  </si>
  <si>
    <t>Óvodáztatási, iskoláztatási támogatás</t>
  </si>
  <si>
    <t xml:space="preserve">Adósságcsökkentési támogatás </t>
  </si>
  <si>
    <t>Gyermekétkeztetés támogatása</t>
  </si>
  <si>
    <t>Iskolatej támogatás</t>
  </si>
  <si>
    <t>Biztos Kezdet Gyermekház</t>
  </si>
  <si>
    <t>3/c. sz. melléklet összesen</t>
  </si>
  <si>
    <t>5. sz. melléklet</t>
  </si>
  <si>
    <t xml:space="preserve">Kerületi földutak szilárd burkolattal való ellátása </t>
  </si>
  <si>
    <t>5. sz. melléklet összesen</t>
  </si>
  <si>
    <t xml:space="preserve">I. Állami pénzeszköz átvétellel kapcsolatos előirányzat módosítás </t>
  </si>
  <si>
    <t>II. Költségvetési rendelet 21 §-a szerinti előirányzat módosítás</t>
  </si>
  <si>
    <t>Városfejlesztéssel kapcsolatos önkormányzati kiadások (FEV IX.Zrt.)</t>
  </si>
  <si>
    <t>Ferencvárosi Újság</t>
  </si>
  <si>
    <t>4. sz. melléklet</t>
  </si>
  <si>
    <t>Intézményi felújítás</t>
  </si>
  <si>
    <t>FESZGYI felújítás</t>
  </si>
  <si>
    <t>4. sz. melléklet összesen</t>
  </si>
  <si>
    <t>III. Képviselő-testületi ülésen meghozott döntések</t>
  </si>
  <si>
    <t xml:space="preserve">2.sz. melléklet </t>
  </si>
  <si>
    <r>
      <t xml:space="preserve">Csicsergő Óvoda </t>
    </r>
    <r>
      <rPr>
        <b/>
        <sz val="10"/>
        <rFont val="Arial CE"/>
        <family val="0"/>
      </rPr>
      <t>173/2013. (VI.06)</t>
    </r>
  </si>
  <si>
    <t>Munkaadókat terhelő járulékok</t>
  </si>
  <si>
    <t>Dologi kiadások</t>
  </si>
  <si>
    <r>
      <t xml:space="preserve">Csudafa Óvoda </t>
    </r>
    <r>
      <rPr>
        <b/>
        <sz val="10"/>
        <rFont val="Arial CE"/>
        <family val="0"/>
      </rPr>
      <t>173/2013. (VI.06.)</t>
    </r>
  </si>
  <si>
    <r>
      <t xml:space="preserve">Ferencvárosi Művelődési Központ és Intézményei </t>
    </r>
    <r>
      <rPr>
        <b/>
        <sz val="10"/>
        <rFont val="Arial CE"/>
        <family val="0"/>
      </rPr>
      <t>46/2013 (II.14.)</t>
    </r>
  </si>
  <si>
    <t>Felújítási kiadások</t>
  </si>
  <si>
    <t>2.sz. melléklet összesen</t>
  </si>
  <si>
    <r>
      <t xml:space="preserve">Pályázati előkészítés </t>
    </r>
    <r>
      <rPr>
        <b/>
        <sz val="10"/>
        <rFont val="Arial CE"/>
        <family val="0"/>
      </rPr>
      <t>46/2013 (II.14.)</t>
    </r>
  </si>
  <si>
    <t>III. Képviselő-testületi ülésen meghozott döntések összesen</t>
  </si>
  <si>
    <t>IV. Képviseli Testületi döntést igénylő módosítások</t>
  </si>
  <si>
    <t>1/b.sz. melléklet</t>
  </si>
  <si>
    <t>Egyéb szolgáltatás (648+3700 XIII.ker,VIII.ker, VII. ker)</t>
  </si>
  <si>
    <t>Kötbér késedelmi kamat, kártérítés</t>
  </si>
  <si>
    <t>Önkormányzati kamat bevétel</t>
  </si>
  <si>
    <t>Szabálysértési bírság</t>
  </si>
  <si>
    <t>Egyéb közhatalmi bevételek</t>
  </si>
  <si>
    <t>Környezetvédelmi bírság</t>
  </si>
  <si>
    <t>Parkolási bírság, pótdíj</t>
  </si>
  <si>
    <t>Igazgatásszolgáltatási díjbevétel</t>
  </si>
  <si>
    <t>Működési célú átvett pénzeszközök</t>
  </si>
  <si>
    <t>FEV IX. Zrt. ingatlan értékesítés</t>
  </si>
  <si>
    <t>Épületenergetikai fejlesztések KEOP-2012-5 Energetikai pályázat</t>
  </si>
  <si>
    <t>Támogatás államháztartáson belülről - Adósság konszolidáció</t>
  </si>
  <si>
    <t>Fővárosi Lakásfelújítási Pályázat</t>
  </si>
  <si>
    <t>Parkolóhely megváltás</t>
  </si>
  <si>
    <t>Bérleti díj bevételek</t>
  </si>
  <si>
    <t>Továbbszámlázott szolgáltatás bevétele</t>
  </si>
  <si>
    <t>Intézményi ellátási díjak</t>
  </si>
  <si>
    <t xml:space="preserve">ÁFA bevételek </t>
  </si>
  <si>
    <t>Fordított ÁFA bevételek</t>
  </si>
  <si>
    <t>Kötbér, bánatpénz, egyéb kártalanítás</t>
  </si>
  <si>
    <t>Hozam és kamatbevétel</t>
  </si>
  <si>
    <t>Kamatbevétel</t>
  </si>
  <si>
    <t>Nyújtott szolgáltatások ellenértéke</t>
  </si>
  <si>
    <t>Ferencvárosi Intézmény Üzemeltetési Központ</t>
  </si>
  <si>
    <t>Ferencvárosi Egyesített Bölcsödék</t>
  </si>
  <si>
    <t>Egyéb sajátos bevétel</t>
  </si>
  <si>
    <t>Továbbszámlázott szolgáltatások költségei</t>
  </si>
  <si>
    <t>Bérleti díjbevétel</t>
  </si>
  <si>
    <t>FESZGYI</t>
  </si>
  <si>
    <t>Kötbér, bánatpénz egyéb kártérítés</t>
  </si>
  <si>
    <t xml:space="preserve">Ugrifüles Óvoda </t>
  </si>
  <si>
    <t>Támogatás államháztartáson belülről - működési célú</t>
  </si>
  <si>
    <t>FMK</t>
  </si>
  <si>
    <t>1/b.sz. melléklet összesen</t>
  </si>
  <si>
    <t>1/c. sz. melléklet</t>
  </si>
  <si>
    <t>Kamatkiadás</t>
  </si>
  <si>
    <t>Munkáltatói kölcsön</t>
  </si>
  <si>
    <t>Fővárosi Lakás Alapba befizetés</t>
  </si>
  <si>
    <t>Előző évi támogatás, pályázati pénzek visszafizetése</t>
  </si>
  <si>
    <t>1/c. sz. melléklet összesen</t>
  </si>
  <si>
    <t>Csicsergő Óvoda -dologi kiadás</t>
  </si>
  <si>
    <t>Csudafa Óvoda -dologi kiadások</t>
  </si>
  <si>
    <t>Epres Óvoda - dologi kiadások</t>
  </si>
  <si>
    <t>Kerekerdő Óvoda - dologi kiadások</t>
  </si>
  <si>
    <t>Kicsi Bocs óvoda -dologi kiadások</t>
  </si>
  <si>
    <t>Liliom Óvoda - dologi kiadások</t>
  </si>
  <si>
    <t>Méhecske Óvoda - dologi kiadások</t>
  </si>
  <si>
    <t>Napfény Óvoda - dologi kiadások</t>
  </si>
  <si>
    <t>Ugrifüles Óvoda - dologi kiadások</t>
  </si>
  <si>
    <t>Ferencvárosi Intézmény Üzemelt. Közp. - dologi kiadások (588+15614)</t>
  </si>
  <si>
    <t>FESZGYI - dologi kiadások</t>
  </si>
  <si>
    <t>Ellátottak pénzbeli juttatásai</t>
  </si>
  <si>
    <t>Ferencvárosi Művelődési Központ - dologi kiadások</t>
  </si>
  <si>
    <t>3/a sz. melléklet</t>
  </si>
  <si>
    <t>Balatonszéplaki Üdülő</t>
  </si>
  <si>
    <t>Beruházási kiadások</t>
  </si>
  <si>
    <t>Polgármesteri Hivatal igazgatási kiadásai</t>
  </si>
  <si>
    <t>3/a sz. melléklet összesen</t>
  </si>
  <si>
    <t>3/b sz. melléklet</t>
  </si>
  <si>
    <t xml:space="preserve">Közterület-felügyelet </t>
  </si>
  <si>
    <t>3/b sz. melléklet összesen</t>
  </si>
  <si>
    <t>3/c sz. melléklet</t>
  </si>
  <si>
    <t>Közutak üzemeltetése</t>
  </si>
  <si>
    <t>Köztemetés</t>
  </si>
  <si>
    <t>Egyéb működési célú kiadások</t>
  </si>
  <si>
    <t>Szociális támogatás</t>
  </si>
  <si>
    <t>Lakáslemondás térítéssel</t>
  </si>
  <si>
    <t>Egyéb felhalmozási kiadások</t>
  </si>
  <si>
    <t>Ingatlanok őrzése</t>
  </si>
  <si>
    <t>Ingatlanokkal kapcsolatos egyéb feladatok</t>
  </si>
  <si>
    <t>Helyiség megszerzési díj</t>
  </si>
  <si>
    <t>Humánszolgáltatási feladatok</t>
  </si>
  <si>
    <t>Szociális és köznevelési feladatok</t>
  </si>
  <si>
    <t>Egyéb működésicélú kiadások</t>
  </si>
  <si>
    <t>Iskolai nyelvvizsga, jogosítvány megszerzés támogatása</t>
  </si>
  <si>
    <t>Ellátottak pénzbelijuttatásai</t>
  </si>
  <si>
    <t>Képviselők juttatásai</t>
  </si>
  <si>
    <t>Önkormányzati szakmai feladatokkal kapcsolatos kiadások</t>
  </si>
  <si>
    <t>Kölcsön nyújtás</t>
  </si>
  <si>
    <t>Roma koncepció</t>
  </si>
  <si>
    <t>Városfejlesztés, üzemeltetés és közbiztonság</t>
  </si>
  <si>
    <t>Környezetvédelem</t>
  </si>
  <si>
    <t>Egészségügyi prevenció</t>
  </si>
  <si>
    <t>IX. kerületi Szakrendelő</t>
  </si>
  <si>
    <t>Lakásfenntartási támogatás normatív</t>
  </si>
  <si>
    <t>Méltányos közgyógyellátáa, gyógyszertámogatás</t>
  </si>
  <si>
    <t>Idősügyi koncepció</t>
  </si>
  <si>
    <t>Sport és szabadidős rendezvények</t>
  </si>
  <si>
    <t>Diáksport</t>
  </si>
  <si>
    <t>Egyéb rendezvények</t>
  </si>
  <si>
    <t>Testvérvárosi kapcsolatok</t>
  </si>
  <si>
    <t>Városmarketing</t>
  </si>
  <si>
    <t>Kommunikációs szolgáltatások</t>
  </si>
  <si>
    <t>Nemzeti Önkormányzat működési kiadásai</t>
  </si>
  <si>
    <t>3/d sz. melléklet</t>
  </si>
  <si>
    <t>Társasházak támogatása</t>
  </si>
  <si>
    <t>Közbiztonsági Közalapítvány támogatása</t>
  </si>
  <si>
    <t>Működési célú pénzeszközátadás</t>
  </si>
  <si>
    <t>IX. kerületi Rendőrkapitányság támogatása</t>
  </si>
  <si>
    <t>FEV IX. Zrt. támogatása</t>
  </si>
  <si>
    <t>IX. kerületi szakrendelő</t>
  </si>
  <si>
    <t>Balázs B. u. 14. felújítás</t>
  </si>
  <si>
    <t>Márton u. 5/A felújítás</t>
  </si>
  <si>
    <t>Felújításokkal kapcsolatos tervezések</t>
  </si>
  <si>
    <t>Lakás és helyiség felújítás</t>
  </si>
  <si>
    <t>Veszélyelhárítás</t>
  </si>
  <si>
    <t>Veszélyes tűzfalak, kémények vizsgálata</t>
  </si>
  <si>
    <t>Ingatlanokkal kapcsolatos bontási feladatok</t>
  </si>
  <si>
    <t>Belső Ferencváros KMOP.5.2.2.</t>
  </si>
  <si>
    <t>Óvodai karbantartás keret</t>
  </si>
  <si>
    <t>Háziorvosi rendelők felújítása</t>
  </si>
  <si>
    <t>Térfigyelő rendszer fejlesztése</t>
  </si>
  <si>
    <t xml:space="preserve">"Nehru projekt" </t>
  </si>
  <si>
    <t>Bölcsöde építés</t>
  </si>
  <si>
    <t>6. sz. melléklet</t>
  </si>
  <si>
    <t>Parkoló Alap</t>
  </si>
  <si>
    <t>6. sz. melléklet összesen</t>
  </si>
  <si>
    <t>Általános tartalék</t>
  </si>
  <si>
    <t>Mindösszesen</t>
  </si>
  <si>
    <t>2 sz. melléklet</t>
  </si>
  <si>
    <t>2 sz. melléklet összesen</t>
  </si>
  <si>
    <t>Játszóterek javítása</t>
  </si>
  <si>
    <t>Öntözőhálózat fejlesztése</t>
  </si>
  <si>
    <t xml:space="preserve">Közterületek Komplex megújítása pályázat -"Nehru projekt" </t>
  </si>
  <si>
    <t>FESZGYI (1193+5642)</t>
  </si>
  <si>
    <t>Kényszerkiköltöztetés</t>
  </si>
  <si>
    <t>Dologi kiadások (588+15614)</t>
  </si>
  <si>
    <t>Munkaadókat terhelő járulék ls szoc. hozzáj. Adó</t>
  </si>
  <si>
    <t>Közterületfelügyeleti bírság</t>
  </si>
  <si>
    <t>Egyéb sajátos bevételek</t>
  </si>
  <si>
    <t>Hosszú lejáratú hitel tőke törlesztése (24886+117042)</t>
  </si>
  <si>
    <t>Tagi kölcsön visszatérülése</t>
  </si>
  <si>
    <t>Működési célú támogatások, kölcsönök visszatérülése</t>
  </si>
  <si>
    <t>Működési célra átvett pénzeszköz</t>
  </si>
  <si>
    <t>Informatika működés és fejlesztés</t>
  </si>
  <si>
    <t xml:space="preserve">    - 2013. V-VIII. havi bérkompenzáció</t>
  </si>
  <si>
    <t>2. sz. melléklet (2013. V.-VIII. havi bérkompenzáció)</t>
  </si>
  <si>
    <t>3/a. sz. melléklet (2013. V.-VIII. havi bérkompenzáció)</t>
  </si>
  <si>
    <t>3/b. sz. melléklet (2013. V.-VIII. havi bérkompenzáció)</t>
  </si>
  <si>
    <t>Vállakozási bevétel</t>
  </si>
  <si>
    <t>eFt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</si>
</sst>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;[Red]\-#,##0"/>
    <numFmt numFmtId="166" formatCode="#,##0.0"/>
    <numFmt numFmtId="167" formatCode="0.0"/>
    <numFmt numFmtId="168" formatCode="0.00000000"/>
    <numFmt numFmtId="169" formatCode="0000"/>
    <numFmt numFmtId="170" formatCode="000000"/>
    <numFmt numFmtId="171" formatCode="000000000000"/>
    <numFmt numFmtId="172" formatCode="#,##0\ &quot;Ft&quot;"/>
    <numFmt numFmtId="173" formatCode="#,##0\ _F_t"/>
    <numFmt numFmtId="174" formatCode="yyyy/\ m/\ d/\ h:mm"/>
    <numFmt numFmtId="175" formatCode="_-* #,##0\ _F_t_-;\-* #,##0\ _F_t_-;_-* &quot;-&quot;??\ _F_t_-;_-@_-"/>
    <numFmt numFmtId="176" formatCode="#,##0.000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 CE"/>
      <family val="2"/>
    </font>
    <font>
      <i/>
      <sz val="9"/>
      <name val="Arial CE"/>
      <family val="2"/>
    </font>
    <font>
      <i/>
      <sz val="9"/>
      <name val="Arial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i/>
      <sz val="10"/>
      <name val="Arial CE"/>
      <family val="0"/>
    </font>
    <font>
      <i/>
      <sz val="10"/>
      <color indexed="8"/>
      <name val="Arial CE"/>
      <family val="2"/>
    </font>
    <font>
      <i/>
      <sz val="10"/>
      <name val="Arial CE"/>
      <family val="0"/>
    </font>
    <font>
      <sz val="9"/>
      <name val="Arial CE"/>
      <family val="0"/>
    </font>
    <font>
      <sz val="10"/>
      <color indexed="8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3" fontId="22" fillId="0" borderId="0" xfId="56" applyNumberFormat="1" applyFont="1" applyAlignment="1">
      <alignment horizontal="center"/>
      <protection/>
    </xf>
    <xf numFmtId="3" fontId="25" fillId="0" borderId="0" xfId="56" applyNumberFormat="1" applyFont="1" applyAlignment="1">
      <alignment horizontal="centerContinuous"/>
      <protection/>
    </xf>
    <xf numFmtId="3" fontId="25" fillId="0" borderId="10" xfId="56" applyNumberFormat="1" applyFont="1" applyBorder="1">
      <alignment/>
      <protection/>
    </xf>
    <xf numFmtId="3" fontId="25" fillId="0" borderId="10" xfId="56" applyNumberFormat="1" applyFont="1" applyBorder="1" applyAlignment="1">
      <alignment horizontal="center"/>
      <protection/>
    </xf>
    <xf numFmtId="3" fontId="26" fillId="0" borderId="10" xfId="56" applyNumberFormat="1" applyFont="1" applyBorder="1">
      <alignment/>
      <protection/>
    </xf>
    <xf numFmtId="3" fontId="17" fillId="0" borderId="10" xfId="56" applyNumberFormat="1" applyFont="1" applyFill="1" applyBorder="1">
      <alignment/>
      <protection/>
    </xf>
    <xf numFmtId="3" fontId="27" fillId="0" borderId="10" xfId="56" applyNumberFormat="1" applyFont="1" applyFill="1" applyBorder="1">
      <alignment/>
      <protection/>
    </xf>
    <xf numFmtId="3" fontId="26" fillId="0" borderId="10" xfId="56" applyNumberFormat="1" applyFont="1" applyFill="1" applyBorder="1">
      <alignment/>
      <protection/>
    </xf>
    <xf numFmtId="3" fontId="28" fillId="0" borderId="11" xfId="56" applyNumberFormat="1" applyFont="1" applyFill="1" applyBorder="1">
      <alignment/>
      <protection/>
    </xf>
    <xf numFmtId="3" fontId="29" fillId="0" borderId="10" xfId="56" applyNumberFormat="1" applyFont="1" applyFill="1" applyBorder="1">
      <alignment/>
      <protection/>
    </xf>
    <xf numFmtId="3" fontId="17" fillId="0" borderId="10" xfId="0" applyNumberFormat="1" applyFont="1" applyBorder="1" applyAlignment="1">
      <alignment/>
    </xf>
    <xf numFmtId="0" fontId="30" fillId="0" borderId="10" xfId="57" applyFont="1" applyBorder="1" applyAlignment="1">
      <alignment/>
      <protection/>
    </xf>
    <xf numFmtId="3" fontId="27" fillId="0" borderId="10" xfId="56" applyNumberFormat="1" applyFont="1" applyBorder="1">
      <alignment/>
      <protection/>
    </xf>
    <xf numFmtId="3" fontId="29" fillId="0" borderId="12" xfId="56" applyNumberFormat="1" applyFont="1" applyFill="1" applyBorder="1">
      <alignment/>
      <protection/>
    </xf>
    <xf numFmtId="3" fontId="17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7" fillId="0" borderId="10" xfId="56" applyNumberFormat="1" applyFont="1" applyBorder="1" applyAlignment="1">
      <alignment vertical="center"/>
      <protection/>
    </xf>
    <xf numFmtId="3" fontId="29" fillId="24" borderId="12" xfId="56" applyNumberFormat="1" applyFont="1" applyFill="1" applyBorder="1">
      <alignment/>
      <protection/>
    </xf>
    <xf numFmtId="3" fontId="25" fillId="0" borderId="11" xfId="56" applyNumberFormat="1" applyFont="1" applyBorder="1">
      <alignment/>
      <protection/>
    </xf>
    <xf numFmtId="3" fontId="17" fillId="0" borderId="10" xfId="0" applyNumberFormat="1" applyFont="1" applyFill="1" applyBorder="1" applyAlignment="1" applyProtection="1">
      <alignment/>
      <protection locked="0"/>
    </xf>
    <xf numFmtId="0" fontId="17" fillId="0" borderId="10" xfId="0" applyFont="1" applyBorder="1" applyAlignment="1" applyProtection="1">
      <alignment/>
      <protection locked="0"/>
    </xf>
    <xf numFmtId="3" fontId="17" fillId="0" borderId="10" xfId="56" applyNumberFormat="1" applyFont="1" applyBorder="1">
      <alignment/>
      <protection/>
    </xf>
    <xf numFmtId="3" fontId="17" fillId="0" borderId="11" xfId="56" applyNumberFormat="1" applyFont="1" applyBorder="1">
      <alignment/>
      <protection/>
    </xf>
    <xf numFmtId="0" fontId="17" fillId="0" borderId="13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3" fontId="26" fillId="0" borderId="10" xfId="56" applyNumberFormat="1" applyFont="1" applyBorder="1">
      <alignment/>
      <protection/>
    </xf>
    <xf numFmtId="3" fontId="26" fillId="0" borderId="14" xfId="56" applyNumberFormat="1" applyFont="1" applyBorder="1">
      <alignment/>
      <protection/>
    </xf>
    <xf numFmtId="3" fontId="26" fillId="0" borderId="14" xfId="56" applyNumberFormat="1" applyFont="1" applyBorder="1">
      <alignment/>
      <protection/>
    </xf>
    <xf numFmtId="3" fontId="17" fillId="0" borderId="14" xfId="56" applyNumberFormat="1" applyFont="1" applyBorder="1">
      <alignment/>
      <protection/>
    </xf>
    <xf numFmtId="3" fontId="26" fillId="0" borderId="10" xfId="56" applyNumberFormat="1" applyFont="1" applyFill="1" applyBorder="1">
      <alignment/>
      <protection/>
    </xf>
    <xf numFmtId="3" fontId="17" fillId="0" borderId="15" xfId="0" applyNumberFormat="1" applyFont="1" applyFill="1" applyBorder="1" applyAlignment="1" applyProtection="1">
      <alignment/>
      <protection locked="0"/>
    </xf>
    <xf numFmtId="3" fontId="29" fillId="0" borderId="11" xfId="56" applyNumberFormat="1" applyFont="1" applyBorder="1">
      <alignment/>
      <protection/>
    </xf>
    <xf numFmtId="3" fontId="17" fillId="0" borderId="13" xfId="0" applyNumberFormat="1" applyFont="1" applyBorder="1" applyAlignment="1">
      <alignment/>
    </xf>
    <xf numFmtId="0" fontId="17" fillId="0" borderId="10" xfId="0" applyFont="1" applyBorder="1" applyAlignment="1">
      <alignment/>
    </xf>
    <xf numFmtId="3" fontId="25" fillId="0" borderId="10" xfId="56" applyNumberFormat="1" applyFont="1" applyBorder="1">
      <alignment/>
      <protection/>
    </xf>
    <xf numFmtId="3" fontId="17" fillId="0" borderId="12" xfId="56" applyNumberFormat="1" applyFont="1" applyBorder="1">
      <alignment/>
      <protection/>
    </xf>
    <xf numFmtId="3" fontId="25" fillId="0" borderId="10" xfId="56" applyNumberFormat="1" applyFont="1" applyBorder="1" applyAlignment="1">
      <alignment vertical="center"/>
      <protection/>
    </xf>
    <xf numFmtId="3" fontId="17" fillId="0" borderId="10" xfId="0" applyNumberFormat="1" applyFont="1" applyFill="1" applyBorder="1" applyAlignment="1">
      <alignment/>
    </xf>
    <xf numFmtId="0" fontId="31" fillId="0" borderId="10" xfId="56" applyFont="1" applyFill="1" applyBorder="1" applyAlignment="1">
      <alignment horizontal="left" vertical="top"/>
      <protection/>
    </xf>
    <xf numFmtId="3" fontId="0" fillId="0" borderId="10" xfId="0" applyNumberFormat="1" applyFont="1" applyFill="1" applyBorder="1" applyAlignment="1">
      <alignment/>
    </xf>
    <xf numFmtId="3" fontId="31" fillId="0" borderId="11" xfId="56" applyNumberFormat="1" applyFont="1" applyFill="1" applyBorder="1">
      <alignment/>
      <protection/>
    </xf>
    <xf numFmtId="3" fontId="31" fillId="0" borderId="10" xfId="56" applyNumberFormat="1" applyFont="1" applyFill="1" applyBorder="1" applyAlignment="1">
      <alignment/>
      <protection/>
    </xf>
    <xf numFmtId="0" fontId="17" fillId="0" borderId="10" xfId="0" applyFont="1" applyBorder="1" applyAlignment="1">
      <alignment vertical="top"/>
    </xf>
    <xf numFmtId="0" fontId="32" fillId="0" borderId="10" xfId="0" applyFont="1" applyBorder="1" applyAlignment="1">
      <alignment vertical="top"/>
    </xf>
    <xf numFmtId="3" fontId="17" fillId="0" borderId="10" xfId="56" applyNumberFormat="1" applyFont="1" applyFill="1" applyBorder="1" applyAlignment="1">
      <alignment vertical="center"/>
      <protection/>
    </xf>
    <xf numFmtId="0" fontId="17" fillId="0" borderId="10" xfId="56" applyFont="1" applyFill="1" applyBorder="1" applyAlignment="1">
      <alignment horizontal="left" vertical="top"/>
      <protection/>
    </xf>
    <xf numFmtId="3" fontId="26" fillId="0" borderId="10" xfId="56" applyNumberFormat="1" applyFont="1" applyFill="1" applyBorder="1" applyAlignment="1">
      <alignment vertical="center"/>
      <protection/>
    </xf>
    <xf numFmtId="3" fontId="17" fillId="0" borderId="11" xfId="56" applyNumberFormat="1" applyFont="1" applyBorder="1">
      <alignment/>
      <protection/>
    </xf>
    <xf numFmtId="3" fontId="17" fillId="0" borderId="12" xfId="56" applyNumberFormat="1" applyFont="1" applyBorder="1">
      <alignment/>
      <protection/>
    </xf>
    <xf numFmtId="3" fontId="25" fillId="0" borderId="12" xfId="56" applyNumberFormat="1" applyFont="1" applyBorder="1">
      <alignment/>
      <protection/>
    </xf>
    <xf numFmtId="3" fontId="26" fillId="0" borderId="10" xfId="56" applyNumberFormat="1" applyFont="1" applyBorder="1" applyAlignment="1">
      <alignment vertical="center"/>
      <protection/>
    </xf>
    <xf numFmtId="3" fontId="0" fillId="0" borderId="12" xfId="56" applyNumberFormat="1" applyFont="1" applyBorder="1">
      <alignment/>
      <protection/>
    </xf>
    <xf numFmtId="3" fontId="26" fillId="0" borderId="10" xfId="56" applyNumberFormat="1" applyFont="1" applyBorder="1" applyAlignment="1">
      <alignment vertical="center"/>
      <protection/>
    </xf>
    <xf numFmtId="3" fontId="29" fillId="0" borderId="12" xfId="56" applyNumberFormat="1" applyFont="1" applyBorder="1">
      <alignment/>
      <protection/>
    </xf>
    <xf numFmtId="3" fontId="0" fillId="0" borderId="10" xfId="56" applyNumberFormat="1" applyFont="1" applyFill="1" applyBorder="1" applyAlignment="1">
      <alignment vertical="center"/>
      <protection/>
    </xf>
    <xf numFmtId="0" fontId="0" fillId="0" borderId="12" xfId="57" applyFont="1" applyBorder="1" applyAlignment="1">
      <alignment/>
      <protection/>
    </xf>
    <xf numFmtId="3" fontId="0" fillId="0" borderId="10" xfId="56" applyNumberFormat="1" applyFont="1" applyFill="1" applyBorder="1">
      <alignment/>
      <protection/>
    </xf>
    <xf numFmtId="3" fontId="0" fillId="0" borderId="10" xfId="56" applyNumberFormat="1" applyFont="1" applyBorder="1" applyAlignment="1">
      <alignment vertical="center"/>
      <protection/>
    </xf>
    <xf numFmtId="3" fontId="0" fillId="0" borderId="12" xfId="56" applyNumberFormat="1" applyFont="1" applyFill="1" applyBorder="1">
      <alignment/>
      <protection/>
    </xf>
    <xf numFmtId="3" fontId="0" fillId="0" borderId="10" xfId="56" applyNumberFormat="1" applyFont="1" applyBorder="1">
      <alignment/>
      <protection/>
    </xf>
    <xf numFmtId="3" fontId="33" fillId="0" borderId="10" xfId="56" applyNumberFormat="1" applyFont="1" applyBorder="1">
      <alignment/>
      <protection/>
    </xf>
    <xf numFmtId="3" fontId="34" fillId="0" borderId="12" xfId="56" applyNumberFormat="1" applyFont="1" applyBorder="1">
      <alignment/>
      <protection/>
    </xf>
    <xf numFmtId="3" fontId="34" fillId="0" borderId="10" xfId="56" applyNumberFormat="1" applyFont="1" applyBorder="1">
      <alignment/>
      <protection/>
    </xf>
    <xf numFmtId="3" fontId="34" fillId="0" borderId="10" xfId="56" applyNumberFormat="1" applyFont="1" applyFill="1" applyBorder="1">
      <alignment/>
      <protection/>
    </xf>
    <xf numFmtId="3" fontId="0" fillId="0" borderId="11" xfId="56" applyNumberFormat="1" applyFont="1" applyBorder="1">
      <alignment/>
      <protection/>
    </xf>
    <xf numFmtId="3" fontId="33" fillId="0" borderId="10" xfId="56" applyNumberFormat="1" applyFont="1" applyFill="1" applyBorder="1">
      <alignment/>
      <protection/>
    </xf>
    <xf numFmtId="3" fontId="33" fillId="0" borderId="10" xfId="56" applyNumberFormat="1" applyFont="1" applyBorder="1" applyAlignment="1">
      <alignment vertical="center"/>
      <protection/>
    </xf>
    <xf numFmtId="3" fontId="35" fillId="0" borderId="10" xfId="56" applyNumberFormat="1" applyFont="1" applyBorder="1" applyAlignment="1">
      <alignment vertical="center"/>
      <protection/>
    </xf>
    <xf numFmtId="3" fontId="17" fillId="0" borderId="10" xfId="0" applyNumberFormat="1" applyFont="1" applyFill="1" applyBorder="1" applyAlignment="1" applyProtection="1">
      <alignment horizontal="center"/>
      <protection locked="0"/>
    </xf>
    <xf numFmtId="3" fontId="26" fillId="0" borderId="16" xfId="56" applyNumberFormat="1" applyFont="1" applyBorder="1" applyAlignment="1">
      <alignment vertical="center"/>
      <protection/>
    </xf>
    <xf numFmtId="3" fontId="0" fillId="0" borderId="16" xfId="56" applyNumberFormat="1" applyFont="1" applyBorder="1">
      <alignment/>
      <protection/>
    </xf>
    <xf numFmtId="3" fontId="33" fillId="0" borderId="16" xfId="56" applyNumberFormat="1" applyFont="1" applyBorder="1">
      <alignment/>
      <protection/>
    </xf>
    <xf numFmtId="3" fontId="0" fillId="0" borderId="16" xfId="56" applyNumberFormat="1" applyFont="1" applyFill="1" applyBorder="1">
      <alignment/>
      <protection/>
    </xf>
    <xf numFmtId="3" fontId="22" fillId="0" borderId="0" xfId="56" applyNumberFormat="1" applyFont="1" applyAlignment="1">
      <alignment horizontal="center"/>
      <protection/>
    </xf>
    <xf numFmtId="0" fontId="0" fillId="0" borderId="0" xfId="0" applyAlignment="1">
      <alignment/>
    </xf>
    <xf numFmtId="3" fontId="23" fillId="0" borderId="0" xfId="56" applyNumberFormat="1" applyFont="1" applyAlignment="1">
      <alignment horizontal="center"/>
      <protection/>
    </xf>
    <xf numFmtId="0" fontId="24" fillId="0" borderId="0" xfId="0" applyFont="1" applyAlignment="1">
      <alignment/>
    </xf>
    <xf numFmtId="3" fontId="26" fillId="0" borderId="0" xfId="56" applyNumberFormat="1" applyFont="1" applyAlignment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2006évimozgástáblák" xfId="56"/>
    <cellStyle name="Normál_2012éviköltségvetésjan19este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D480"/>
  <sheetViews>
    <sheetView tabSelected="1" workbookViewId="0" topLeftCell="A457">
      <selection activeCell="D478" sqref="D478"/>
    </sheetView>
  </sheetViews>
  <sheetFormatPr defaultColWidth="9.140625" defaultRowHeight="12.75"/>
  <cols>
    <col min="1" max="1" width="5.8515625" style="0" customWidth="1"/>
    <col min="2" max="2" width="59.28125" style="0" customWidth="1"/>
    <col min="3" max="3" width="11.8515625" style="0" customWidth="1"/>
    <col min="4" max="4" width="10.8515625" style="0" customWidth="1"/>
    <col min="5" max="5" width="10.421875" style="0" customWidth="1"/>
  </cols>
  <sheetData>
    <row r="1" spans="1:4" ht="15.75">
      <c r="A1" s="74" t="s">
        <v>0</v>
      </c>
      <c r="B1" s="75"/>
      <c r="C1" s="75"/>
      <c r="D1" s="75"/>
    </row>
    <row r="2" spans="1:4" ht="12.75">
      <c r="A2" s="76"/>
      <c r="B2" s="77"/>
      <c r="C2" s="77"/>
      <c r="D2" s="77"/>
    </row>
    <row r="3" spans="1:4" ht="14.25" customHeight="1">
      <c r="A3" s="2"/>
      <c r="B3" s="1"/>
      <c r="C3" s="1"/>
      <c r="D3" s="78" t="s">
        <v>220</v>
      </c>
    </row>
    <row r="4" spans="1:4" ht="15">
      <c r="A4" s="3" t="s">
        <v>1</v>
      </c>
      <c r="B4" s="3" t="s">
        <v>2</v>
      </c>
      <c r="C4" s="4" t="s">
        <v>3</v>
      </c>
      <c r="D4" s="4" t="s">
        <v>4</v>
      </c>
    </row>
    <row r="5" spans="1:4" ht="12.75" customHeight="1">
      <c r="A5" s="3"/>
      <c r="B5" s="3"/>
      <c r="C5" s="5"/>
      <c r="D5" s="5"/>
    </row>
    <row r="6" spans="1:4" ht="12.75" customHeight="1">
      <c r="A6" s="3" t="s">
        <v>5</v>
      </c>
      <c r="B6" s="3"/>
      <c r="C6" s="5"/>
      <c r="D6" s="5"/>
    </row>
    <row r="7" spans="1:4" ht="12.75" customHeight="1">
      <c r="A7" s="3"/>
      <c r="B7" s="3"/>
      <c r="C7" s="5"/>
      <c r="D7" s="5"/>
    </row>
    <row r="8" spans="1:4" ht="12.75" customHeight="1">
      <c r="A8" s="5" t="s">
        <v>6</v>
      </c>
      <c r="B8" s="3"/>
      <c r="C8" s="5"/>
      <c r="D8" s="5"/>
    </row>
    <row r="9" spans="1:4" ht="12.75" customHeight="1">
      <c r="A9" s="6">
        <v>1122</v>
      </c>
      <c r="B9" s="6" t="s">
        <v>7</v>
      </c>
      <c r="C9" s="7">
        <f>SUM(C10:C14)</f>
        <v>79550</v>
      </c>
      <c r="D9" s="8"/>
    </row>
    <row r="10" spans="1:4" ht="12.75" customHeight="1">
      <c r="A10" s="8"/>
      <c r="B10" s="9" t="s">
        <v>8</v>
      </c>
      <c r="C10" s="10">
        <v>11991</v>
      </c>
      <c r="D10" s="8"/>
    </row>
    <row r="11" spans="1:4" ht="12.75" customHeight="1">
      <c r="A11" s="8"/>
      <c r="B11" s="9" t="s">
        <v>9</v>
      </c>
      <c r="C11" s="10">
        <v>4598</v>
      </c>
      <c r="D11" s="8"/>
    </row>
    <row r="12" spans="1:4" ht="12.75" customHeight="1">
      <c r="A12" s="8"/>
      <c r="B12" s="9" t="s">
        <v>10</v>
      </c>
      <c r="C12" s="10">
        <v>23210</v>
      </c>
      <c r="D12" s="8"/>
    </row>
    <row r="13" spans="1:4" ht="12.75" customHeight="1">
      <c r="A13" s="8"/>
      <c r="B13" s="9" t="s">
        <v>11</v>
      </c>
      <c r="C13" s="10">
        <v>39581</v>
      </c>
      <c r="D13" s="8"/>
    </row>
    <row r="14" spans="1:4" ht="12.75" customHeight="1">
      <c r="A14" s="8"/>
      <c r="B14" s="9" t="s">
        <v>12</v>
      </c>
      <c r="C14" s="10">
        <v>170</v>
      </c>
      <c r="D14" s="8"/>
    </row>
    <row r="15" spans="1:4" ht="12.75" customHeight="1">
      <c r="A15" s="11">
        <v>1124</v>
      </c>
      <c r="B15" s="12" t="s">
        <v>13</v>
      </c>
      <c r="C15" s="13">
        <f>SUM(C16:C20)</f>
        <v>42186</v>
      </c>
      <c r="D15" s="13"/>
    </row>
    <row r="16" spans="1:4" ht="12.75" customHeight="1">
      <c r="A16" s="5"/>
      <c r="B16" s="14" t="s">
        <v>215</v>
      </c>
      <c r="C16" s="10">
        <v>24810</v>
      </c>
      <c r="D16" s="6"/>
    </row>
    <row r="17" spans="1:4" ht="12.75" customHeight="1">
      <c r="A17" s="5"/>
      <c r="B17" s="14" t="s">
        <v>14</v>
      </c>
      <c r="C17" s="10">
        <v>1624</v>
      </c>
      <c r="D17" s="6"/>
    </row>
    <row r="18" spans="1:4" ht="12.75" customHeight="1">
      <c r="A18" s="5"/>
      <c r="B18" s="14" t="s">
        <v>15</v>
      </c>
      <c r="C18" s="10">
        <v>3861</v>
      </c>
      <c r="D18" s="6"/>
    </row>
    <row r="19" spans="1:4" ht="12.75" customHeight="1">
      <c r="A19" s="5"/>
      <c r="B19" s="14" t="s">
        <v>16</v>
      </c>
      <c r="C19" s="10">
        <v>4557</v>
      </c>
      <c r="D19" s="6"/>
    </row>
    <row r="20" spans="1:4" ht="12.75" customHeight="1">
      <c r="A20" s="5"/>
      <c r="B20" s="9" t="s">
        <v>17</v>
      </c>
      <c r="C20" s="10">
        <v>7334</v>
      </c>
      <c r="D20" s="6"/>
    </row>
    <row r="21" spans="1:4" ht="12.75" customHeight="1">
      <c r="A21" s="15">
        <v>1131</v>
      </c>
      <c r="B21" s="16" t="s">
        <v>18</v>
      </c>
      <c r="C21" s="7">
        <f>SUM(C22:C23)</f>
        <v>1149</v>
      </c>
      <c r="D21" s="5"/>
    </row>
    <row r="22" spans="1:4" ht="12.75" customHeight="1">
      <c r="A22" s="17"/>
      <c r="B22" s="9" t="s">
        <v>19</v>
      </c>
      <c r="C22" s="10">
        <v>217</v>
      </c>
      <c r="D22" s="5"/>
    </row>
    <row r="23" spans="1:4" ht="12.75" customHeight="1">
      <c r="A23" s="17"/>
      <c r="B23" s="18" t="s">
        <v>20</v>
      </c>
      <c r="C23" s="10">
        <v>932</v>
      </c>
      <c r="D23" s="5"/>
    </row>
    <row r="24" spans="1:4" ht="12.75" customHeight="1">
      <c r="A24" s="5" t="s">
        <v>21</v>
      </c>
      <c r="B24" s="3"/>
      <c r="C24" s="5">
        <f>SUM(C9+C15+C21)</f>
        <v>122885</v>
      </c>
      <c r="D24" s="5"/>
    </row>
    <row r="25" spans="1:4" ht="12.75" customHeight="1">
      <c r="A25" s="5"/>
      <c r="B25" s="3"/>
      <c r="C25" s="5"/>
      <c r="D25" s="5"/>
    </row>
    <row r="26" spans="1:4" ht="12.75" customHeight="1">
      <c r="A26" s="8" t="s">
        <v>22</v>
      </c>
      <c r="B26" s="19"/>
      <c r="C26" s="5"/>
      <c r="D26" s="5"/>
    </row>
    <row r="27" spans="1:4" ht="12.75" customHeight="1">
      <c r="A27" s="20">
        <v>2985</v>
      </c>
      <c r="B27" s="21" t="s">
        <v>23</v>
      </c>
      <c r="C27" s="5"/>
      <c r="D27" s="22">
        <v>1624</v>
      </c>
    </row>
    <row r="28" spans="1:4" ht="12.75" customHeight="1">
      <c r="A28" s="8" t="s">
        <v>24</v>
      </c>
      <c r="B28" s="19"/>
      <c r="C28" s="5"/>
      <c r="D28" s="5">
        <f>SUM(D27:D27)</f>
        <v>1624</v>
      </c>
    </row>
    <row r="29" spans="1:4" ht="12.75" customHeight="1">
      <c r="A29" s="8"/>
      <c r="B29" s="19"/>
      <c r="C29" s="5"/>
      <c r="D29" s="5"/>
    </row>
    <row r="30" spans="1:4" ht="12.75" customHeight="1">
      <c r="A30" s="8" t="s">
        <v>216</v>
      </c>
      <c r="B30" s="19"/>
      <c r="C30" s="5"/>
      <c r="D30" s="5"/>
    </row>
    <row r="31" spans="1:4" ht="12.75" customHeight="1">
      <c r="A31" s="6">
        <v>2305</v>
      </c>
      <c r="B31" s="23" t="s">
        <v>25</v>
      </c>
      <c r="C31" s="5"/>
      <c r="D31" s="5">
        <f>SUM(D32:D33)</f>
        <v>1049</v>
      </c>
    </row>
    <row r="32" spans="1:4" ht="12.75" customHeight="1">
      <c r="A32" s="6"/>
      <c r="B32" s="23" t="s">
        <v>26</v>
      </c>
      <c r="C32" s="5"/>
      <c r="D32" s="22">
        <v>826</v>
      </c>
    </row>
    <row r="33" spans="1:4" ht="12.75" customHeight="1">
      <c r="A33" s="6"/>
      <c r="B33" s="24" t="s">
        <v>27</v>
      </c>
      <c r="C33" s="5"/>
      <c r="D33" s="22">
        <v>223</v>
      </c>
    </row>
    <row r="34" spans="1:4" ht="12.75" customHeight="1">
      <c r="A34" s="6">
        <v>2309</v>
      </c>
      <c r="B34" s="23" t="s">
        <v>28</v>
      </c>
      <c r="C34" s="5"/>
      <c r="D34" s="5">
        <f>SUM(D35:D36)</f>
        <v>1465</v>
      </c>
    </row>
    <row r="35" spans="1:4" ht="12.75" customHeight="1">
      <c r="A35" s="6"/>
      <c r="B35" s="23" t="s">
        <v>26</v>
      </c>
      <c r="C35" s="5"/>
      <c r="D35" s="22">
        <v>1154</v>
      </c>
    </row>
    <row r="36" spans="1:4" ht="12.75" customHeight="1">
      <c r="A36" s="6"/>
      <c r="B36" s="24" t="s">
        <v>27</v>
      </c>
      <c r="C36" s="5"/>
      <c r="D36" s="22">
        <v>311</v>
      </c>
    </row>
    <row r="37" spans="1:4" ht="12.75" customHeight="1">
      <c r="A37" s="6">
        <v>2310</v>
      </c>
      <c r="B37" s="23" t="s">
        <v>29</v>
      </c>
      <c r="C37" s="5"/>
      <c r="D37" s="5">
        <f>SUM(D38:D39)</f>
        <v>432</v>
      </c>
    </row>
    <row r="38" spans="1:4" ht="12.75" customHeight="1">
      <c r="A38" s="6"/>
      <c r="B38" s="23" t="s">
        <v>26</v>
      </c>
      <c r="C38" s="5"/>
      <c r="D38" s="22">
        <v>340</v>
      </c>
    </row>
    <row r="39" spans="1:4" ht="12.75" customHeight="1">
      <c r="A39" s="6"/>
      <c r="B39" s="24" t="s">
        <v>27</v>
      </c>
      <c r="C39" s="5"/>
      <c r="D39" s="22">
        <v>92</v>
      </c>
    </row>
    <row r="40" spans="1:4" ht="12.75" customHeight="1">
      <c r="A40" s="6">
        <v>2315</v>
      </c>
      <c r="B40" s="23" t="s">
        <v>30</v>
      </c>
      <c r="C40" s="5"/>
      <c r="D40" s="5">
        <f>SUM(D41:D42)</f>
        <v>2207</v>
      </c>
    </row>
    <row r="41" spans="1:4" ht="12.75" customHeight="1">
      <c r="A41" s="6"/>
      <c r="B41" s="23" t="s">
        <v>26</v>
      </c>
      <c r="C41" s="5"/>
      <c r="D41" s="22">
        <v>1738</v>
      </c>
    </row>
    <row r="42" spans="1:4" ht="12.75" customHeight="1">
      <c r="A42" s="6"/>
      <c r="B42" s="24" t="s">
        <v>27</v>
      </c>
      <c r="C42" s="5"/>
      <c r="D42" s="22">
        <v>469</v>
      </c>
    </row>
    <row r="43" spans="1:4" ht="12.75" customHeight="1">
      <c r="A43" s="6">
        <v>2325</v>
      </c>
      <c r="B43" s="23" t="s">
        <v>31</v>
      </c>
      <c r="C43" s="5"/>
      <c r="D43" s="5">
        <f>SUM(D44:D45)</f>
        <v>1334</v>
      </c>
    </row>
    <row r="44" spans="1:4" ht="12.75" customHeight="1">
      <c r="A44" s="6"/>
      <c r="B44" s="23" t="s">
        <v>26</v>
      </c>
      <c r="C44" s="5"/>
      <c r="D44" s="22">
        <v>1051</v>
      </c>
    </row>
    <row r="45" spans="1:4" ht="12.75" customHeight="1">
      <c r="A45" s="6"/>
      <c r="B45" s="25" t="s">
        <v>27</v>
      </c>
      <c r="C45" s="5"/>
      <c r="D45" s="22">
        <v>283</v>
      </c>
    </row>
    <row r="46" spans="1:4" ht="12.75" customHeight="1">
      <c r="A46" s="6">
        <v>2330</v>
      </c>
      <c r="B46" s="22" t="s">
        <v>32</v>
      </c>
      <c r="C46" s="5"/>
      <c r="D46" s="5">
        <f>SUM(D47:D48)</f>
        <v>803</v>
      </c>
    </row>
    <row r="47" spans="1:4" ht="12.75" customHeight="1">
      <c r="A47" s="6"/>
      <c r="B47" s="23" t="s">
        <v>26</v>
      </c>
      <c r="C47" s="5"/>
      <c r="D47" s="22">
        <v>631</v>
      </c>
    </row>
    <row r="48" spans="1:4" ht="12.75" customHeight="1">
      <c r="A48" s="6"/>
      <c r="B48" s="24" t="s">
        <v>27</v>
      </c>
      <c r="C48" s="5"/>
      <c r="D48" s="22">
        <v>172</v>
      </c>
    </row>
    <row r="49" spans="1:4" ht="12.75" customHeight="1">
      <c r="A49" s="6">
        <v>2335</v>
      </c>
      <c r="B49" s="23" t="s">
        <v>33</v>
      </c>
      <c r="C49" s="5"/>
      <c r="D49" s="5">
        <f>SUM(D50:D51)</f>
        <v>479</v>
      </c>
    </row>
    <row r="50" spans="1:4" ht="12.75" customHeight="1">
      <c r="A50" s="6"/>
      <c r="B50" s="23" t="s">
        <v>26</v>
      </c>
      <c r="C50" s="5"/>
      <c r="D50" s="22">
        <v>377</v>
      </c>
    </row>
    <row r="51" spans="1:4" ht="12.75" customHeight="1">
      <c r="A51" s="6"/>
      <c r="B51" s="24" t="s">
        <v>27</v>
      </c>
      <c r="C51" s="5"/>
      <c r="D51" s="22">
        <v>102</v>
      </c>
    </row>
    <row r="52" spans="1:4" ht="12.75" customHeight="1">
      <c r="A52" s="6">
        <v>2345</v>
      </c>
      <c r="B52" s="23" t="s">
        <v>34</v>
      </c>
      <c r="C52" s="5"/>
      <c r="D52" s="5">
        <f>SUM(D53:D54)</f>
        <v>549</v>
      </c>
    </row>
    <row r="53" spans="1:4" ht="12.75" customHeight="1">
      <c r="A53" s="6"/>
      <c r="B53" s="23" t="s">
        <v>26</v>
      </c>
      <c r="C53" s="5"/>
      <c r="D53" s="22">
        <v>433</v>
      </c>
    </row>
    <row r="54" spans="1:4" ht="12.75" customHeight="1">
      <c r="A54" s="6"/>
      <c r="B54" s="24" t="s">
        <v>27</v>
      </c>
      <c r="C54" s="5"/>
      <c r="D54" s="22">
        <v>116</v>
      </c>
    </row>
    <row r="55" spans="1:4" ht="12.75" customHeight="1">
      <c r="A55" s="6">
        <v>2360</v>
      </c>
      <c r="B55" s="23" t="s">
        <v>35</v>
      </c>
      <c r="C55" s="5"/>
      <c r="D55" s="5">
        <f>SUM(D56:D57)</f>
        <v>368</v>
      </c>
    </row>
    <row r="56" spans="1:4" ht="12.75" customHeight="1">
      <c r="A56" s="6"/>
      <c r="B56" s="23" t="s">
        <v>26</v>
      </c>
      <c r="C56" s="5"/>
      <c r="D56" s="22">
        <v>291</v>
      </c>
    </row>
    <row r="57" spans="1:4" ht="12.75" customHeight="1">
      <c r="A57" s="6"/>
      <c r="B57" s="25" t="s">
        <v>27</v>
      </c>
      <c r="C57" s="5"/>
      <c r="D57" s="22">
        <v>77</v>
      </c>
    </row>
    <row r="58" spans="1:4" ht="12.75" customHeight="1">
      <c r="A58" s="6"/>
      <c r="B58" s="25"/>
      <c r="C58" s="5"/>
      <c r="D58" s="22"/>
    </row>
    <row r="59" spans="1:4" ht="12.75" customHeight="1">
      <c r="A59" s="69">
        <v>2795</v>
      </c>
      <c r="B59" s="21" t="s">
        <v>36</v>
      </c>
      <c r="C59" s="5"/>
      <c r="D59" s="5">
        <f>SUM(D60:D61)</f>
        <v>4126</v>
      </c>
    </row>
    <row r="60" spans="1:4" ht="12.75" customHeight="1">
      <c r="A60" s="26"/>
      <c r="B60" s="23" t="s">
        <v>26</v>
      </c>
      <c r="C60" s="5"/>
      <c r="D60" s="22">
        <v>3249</v>
      </c>
    </row>
    <row r="61" spans="1:4" ht="12.75" customHeight="1">
      <c r="A61" s="27"/>
      <c r="B61" s="24" t="s">
        <v>27</v>
      </c>
      <c r="C61" s="28"/>
      <c r="D61" s="29">
        <v>877</v>
      </c>
    </row>
    <row r="62" spans="1:4" ht="12.75" customHeight="1">
      <c r="A62" s="22">
        <v>2850</v>
      </c>
      <c r="B62" s="23" t="s">
        <v>37</v>
      </c>
      <c r="C62" s="30"/>
      <c r="D62" s="30">
        <f>SUM(D63:D64)</f>
        <v>2505</v>
      </c>
    </row>
    <row r="63" spans="1:4" ht="12.75" customHeight="1">
      <c r="A63" s="22"/>
      <c r="B63" s="23" t="s">
        <v>26</v>
      </c>
      <c r="C63" s="22"/>
      <c r="D63" s="6">
        <v>1973</v>
      </c>
    </row>
    <row r="64" spans="1:4" ht="12.75" customHeight="1">
      <c r="A64" s="22"/>
      <c r="B64" s="24" t="s">
        <v>27</v>
      </c>
      <c r="C64" s="22"/>
      <c r="D64" s="6">
        <v>532</v>
      </c>
    </row>
    <row r="65" spans="1:4" ht="12.75" customHeight="1">
      <c r="A65" s="31">
        <v>2875</v>
      </c>
      <c r="B65" s="21" t="s">
        <v>38</v>
      </c>
      <c r="C65" s="30"/>
      <c r="D65" s="30">
        <f>SUM(D66:D67)</f>
        <v>4229</v>
      </c>
    </row>
    <row r="66" spans="1:4" ht="12.75" customHeight="1">
      <c r="A66" s="22"/>
      <c r="B66" s="22" t="s">
        <v>26</v>
      </c>
      <c r="C66" s="22"/>
      <c r="D66" s="6">
        <v>3330</v>
      </c>
    </row>
    <row r="67" spans="1:4" ht="12.75" customHeight="1">
      <c r="A67" s="22"/>
      <c r="B67" s="25" t="s">
        <v>27</v>
      </c>
      <c r="C67" s="22"/>
      <c r="D67" s="6">
        <v>899</v>
      </c>
    </row>
    <row r="68" spans="1:4" ht="12.75" customHeight="1">
      <c r="A68" s="20">
        <v>2985</v>
      </c>
      <c r="B68" s="21" t="s">
        <v>39</v>
      </c>
      <c r="C68" s="30"/>
      <c r="D68" s="30">
        <f>SUM(D69:D70)</f>
        <v>783</v>
      </c>
    </row>
    <row r="69" spans="1:4" ht="12.75" customHeight="1">
      <c r="A69" s="22"/>
      <c r="B69" s="23" t="s">
        <v>26</v>
      </c>
      <c r="C69" s="22"/>
      <c r="D69" s="6">
        <v>616</v>
      </c>
    </row>
    <row r="70" spans="1:4" ht="12.75" customHeight="1">
      <c r="A70" s="22"/>
      <c r="B70" s="24" t="s">
        <v>27</v>
      </c>
      <c r="C70" s="22"/>
      <c r="D70" s="6">
        <v>167</v>
      </c>
    </row>
    <row r="71" spans="1:4" ht="12.75" customHeight="1">
      <c r="A71" s="8" t="s">
        <v>24</v>
      </c>
      <c r="B71" s="32"/>
      <c r="C71" s="30"/>
      <c r="D71" s="30">
        <f>D31+D34+D37+D40+D43+D46+D49+D52+D55+D59+D62+D65+D68</f>
        <v>20329</v>
      </c>
    </row>
    <row r="72" spans="1:4" ht="12.75" customHeight="1">
      <c r="A72" s="5"/>
      <c r="B72" s="19"/>
      <c r="C72" s="5"/>
      <c r="D72" s="5"/>
    </row>
    <row r="73" spans="1:4" ht="12.75" customHeight="1">
      <c r="A73" s="8" t="s">
        <v>217</v>
      </c>
      <c r="B73" s="22"/>
      <c r="C73" s="5"/>
      <c r="D73" s="5"/>
    </row>
    <row r="74" spans="1:4" ht="12.75" customHeight="1">
      <c r="A74" s="33">
        <v>3021</v>
      </c>
      <c r="B74" s="34" t="s">
        <v>40</v>
      </c>
      <c r="C74" s="5"/>
      <c r="D74" s="5"/>
    </row>
    <row r="75" spans="1:4" ht="12.75" customHeight="1">
      <c r="A75" s="35"/>
      <c r="B75" s="22" t="s">
        <v>26</v>
      </c>
      <c r="C75" s="5"/>
      <c r="D75" s="22">
        <v>2522</v>
      </c>
    </row>
    <row r="76" spans="1:4" ht="12.75" customHeight="1">
      <c r="A76" s="35"/>
      <c r="B76" s="25" t="s">
        <v>27</v>
      </c>
      <c r="C76" s="5"/>
      <c r="D76" s="22">
        <v>681</v>
      </c>
    </row>
    <row r="77" spans="1:4" ht="12.75" customHeight="1">
      <c r="A77" s="8" t="s">
        <v>41</v>
      </c>
      <c r="B77" s="36"/>
      <c r="C77" s="5"/>
      <c r="D77" s="5">
        <f>SUM(D75:D76)</f>
        <v>3203</v>
      </c>
    </row>
    <row r="78" spans="1:4" ht="12.75" customHeight="1">
      <c r="A78" s="8"/>
      <c r="B78" s="36"/>
      <c r="C78" s="5"/>
      <c r="D78" s="5"/>
    </row>
    <row r="79" spans="1:4" ht="12.75" customHeight="1">
      <c r="A79" s="8" t="s">
        <v>218</v>
      </c>
      <c r="B79" s="36"/>
      <c r="C79" s="5"/>
      <c r="D79" s="5"/>
    </row>
    <row r="80" spans="1:4" ht="12.75" customHeight="1">
      <c r="A80" s="6">
        <v>3030</v>
      </c>
      <c r="B80" s="36" t="s">
        <v>42</v>
      </c>
      <c r="C80" s="5"/>
      <c r="D80" s="5"/>
    </row>
    <row r="81" spans="1:4" ht="12.75" customHeight="1">
      <c r="A81" s="8"/>
      <c r="B81" s="36" t="s">
        <v>26</v>
      </c>
      <c r="C81" s="5"/>
      <c r="D81" s="22">
        <v>1006</v>
      </c>
    </row>
    <row r="82" spans="1:4" ht="12.75" customHeight="1">
      <c r="A82" s="8"/>
      <c r="B82" s="25" t="s">
        <v>27</v>
      </c>
      <c r="C82" s="5"/>
      <c r="D82" s="22">
        <v>272</v>
      </c>
    </row>
    <row r="83" spans="1:4" ht="12.75" customHeight="1">
      <c r="A83" s="8" t="s">
        <v>43</v>
      </c>
      <c r="B83" s="36"/>
      <c r="C83" s="5"/>
      <c r="D83" s="5">
        <f>SUM(D81:D82)</f>
        <v>1278</v>
      </c>
    </row>
    <row r="84" spans="1:4" ht="12.75" customHeight="1">
      <c r="A84" s="5"/>
      <c r="B84" s="19"/>
      <c r="C84" s="5"/>
      <c r="D84" s="5"/>
    </row>
    <row r="85" spans="1:4" ht="12.75" customHeight="1">
      <c r="A85" s="5" t="s">
        <v>44</v>
      </c>
      <c r="B85" s="19"/>
      <c r="C85" s="3"/>
      <c r="D85" s="37"/>
    </row>
    <row r="86" spans="1:4" ht="12.75" customHeight="1">
      <c r="A86" s="38">
        <v>3303</v>
      </c>
      <c r="B86" s="39" t="s">
        <v>45</v>
      </c>
      <c r="C86" s="6"/>
      <c r="D86" s="40">
        <v>16497</v>
      </c>
    </row>
    <row r="87" spans="1:4" ht="12.75" customHeight="1">
      <c r="A87" s="38">
        <v>3304</v>
      </c>
      <c r="B87" s="39" t="s">
        <v>46</v>
      </c>
      <c r="C87" s="6"/>
      <c r="D87" s="40">
        <v>6713</v>
      </c>
    </row>
    <row r="88" spans="1:4" ht="12.75" customHeight="1">
      <c r="A88" s="38">
        <v>3308</v>
      </c>
      <c r="B88" s="41" t="s">
        <v>47</v>
      </c>
      <c r="C88" s="6"/>
      <c r="D88" s="40">
        <v>39581</v>
      </c>
    </row>
    <row r="89" spans="1:4" ht="12.75" customHeight="1">
      <c r="A89" s="38">
        <v>3309</v>
      </c>
      <c r="B89" s="39" t="s">
        <v>48</v>
      </c>
      <c r="C89" s="6"/>
      <c r="D89" s="40">
        <v>12469</v>
      </c>
    </row>
    <row r="90" spans="1:4" ht="12.75" customHeight="1">
      <c r="A90" s="42">
        <v>3315</v>
      </c>
      <c r="B90" s="41" t="s">
        <v>49</v>
      </c>
      <c r="C90" s="6"/>
      <c r="D90" s="6">
        <v>217</v>
      </c>
    </row>
    <row r="91" spans="1:4" ht="12.75" customHeight="1">
      <c r="A91" s="42">
        <v>3316</v>
      </c>
      <c r="B91" s="43" t="s">
        <v>50</v>
      </c>
      <c r="C91" s="44"/>
      <c r="D91" s="43">
        <v>170</v>
      </c>
    </row>
    <row r="92" spans="1:4" ht="12.75" customHeight="1">
      <c r="A92" s="38">
        <v>3318</v>
      </c>
      <c r="B92" s="39" t="s">
        <v>51</v>
      </c>
      <c r="C92" s="6"/>
      <c r="D92" s="45">
        <v>4120</v>
      </c>
    </row>
    <row r="93" spans="1:4" ht="12.75" customHeight="1">
      <c r="A93" s="38">
        <v>3320</v>
      </c>
      <c r="B93" s="41" t="s">
        <v>52</v>
      </c>
      <c r="C93" s="6"/>
      <c r="D93" s="45">
        <v>3861</v>
      </c>
    </row>
    <row r="94" spans="1:4" ht="12.75" customHeight="1">
      <c r="A94" s="42">
        <v>3352</v>
      </c>
      <c r="B94" s="41" t="s">
        <v>53</v>
      </c>
      <c r="C94" s="22"/>
      <c r="D94" s="6">
        <v>932</v>
      </c>
    </row>
    <row r="95" spans="1:4" ht="12.75" customHeight="1">
      <c r="A95" s="42">
        <v>3359</v>
      </c>
      <c r="B95" s="41" t="s">
        <v>54</v>
      </c>
      <c r="C95" s="22"/>
      <c r="D95" s="6">
        <v>4557</v>
      </c>
    </row>
    <row r="96" spans="1:4" ht="12.75" customHeight="1">
      <c r="A96" s="5" t="s">
        <v>55</v>
      </c>
      <c r="B96" s="46"/>
      <c r="C96" s="47"/>
      <c r="D96" s="47">
        <f>SUM(D86:D95)</f>
        <v>89117</v>
      </c>
    </row>
    <row r="97" spans="1:4" ht="12.75" customHeight="1">
      <c r="A97" s="5"/>
      <c r="B97" s="46"/>
      <c r="C97" s="47"/>
      <c r="D97" s="47"/>
    </row>
    <row r="98" spans="1:4" ht="12.75" customHeight="1">
      <c r="A98" s="5" t="s">
        <v>56</v>
      </c>
      <c r="B98" s="48"/>
      <c r="C98" s="47"/>
      <c r="D98" s="45"/>
    </row>
    <row r="99" spans="1:4" ht="12.75" customHeight="1">
      <c r="A99" s="22">
        <v>5011</v>
      </c>
      <c r="B99" s="49" t="s">
        <v>57</v>
      </c>
      <c r="C99" s="47"/>
      <c r="D99" s="45">
        <v>7334</v>
      </c>
    </row>
    <row r="100" spans="1:4" ht="12.75" customHeight="1">
      <c r="A100" s="5" t="s">
        <v>58</v>
      </c>
      <c r="B100" s="49"/>
      <c r="C100" s="47"/>
      <c r="D100" s="47">
        <f>SUM(D99)</f>
        <v>7334</v>
      </c>
    </row>
    <row r="101" spans="1:4" ht="12.75" customHeight="1">
      <c r="A101" s="5"/>
      <c r="B101" s="46"/>
      <c r="C101" s="47"/>
      <c r="D101" s="47"/>
    </row>
    <row r="102" spans="1:4" ht="12.75" customHeight="1">
      <c r="A102" s="37" t="s">
        <v>59</v>
      </c>
      <c r="B102" s="3"/>
      <c r="C102" s="5">
        <f>SUM(C24)</f>
        <v>122885</v>
      </c>
      <c r="D102" s="8">
        <f>D71+D77+D83+D96+D100+D28</f>
        <v>122885</v>
      </c>
    </row>
    <row r="103" spans="1:4" ht="12.75" customHeight="1">
      <c r="A103" s="37"/>
      <c r="B103" s="50"/>
      <c r="C103" s="5"/>
      <c r="D103" s="8"/>
    </row>
    <row r="104" spans="1:4" ht="12.75" customHeight="1">
      <c r="A104" s="37" t="s">
        <v>60</v>
      </c>
      <c r="B104" s="50"/>
      <c r="C104" s="5"/>
      <c r="D104" s="8"/>
    </row>
    <row r="105" spans="1:4" ht="12.75" customHeight="1">
      <c r="A105" s="37"/>
      <c r="B105" s="50"/>
      <c r="C105" s="5"/>
      <c r="D105" s="8"/>
    </row>
    <row r="106" spans="1:4" ht="12.75" customHeight="1">
      <c r="A106" s="51" t="s">
        <v>44</v>
      </c>
      <c r="B106" s="50"/>
      <c r="C106" s="5"/>
      <c r="D106" s="8"/>
    </row>
    <row r="107" spans="1:4" ht="12.75" customHeight="1">
      <c r="A107" s="17">
        <v>3214</v>
      </c>
      <c r="B107" s="52" t="s">
        <v>61</v>
      </c>
      <c r="C107" s="5"/>
      <c r="D107" s="6">
        <v>2667</v>
      </c>
    </row>
    <row r="108" spans="1:4" ht="12.75" customHeight="1">
      <c r="A108" s="17">
        <v>3426</v>
      </c>
      <c r="B108" s="52" t="s">
        <v>62</v>
      </c>
      <c r="C108" s="5"/>
      <c r="D108" s="6">
        <v>1000</v>
      </c>
    </row>
    <row r="109" spans="1:4" ht="12.75" customHeight="1">
      <c r="A109" s="51" t="s">
        <v>55</v>
      </c>
      <c r="B109" s="50"/>
      <c r="C109" s="5"/>
      <c r="D109" s="8">
        <f>SUM(D107:D108)</f>
        <v>3667</v>
      </c>
    </row>
    <row r="110" spans="1:4" ht="12.75" customHeight="1">
      <c r="A110" s="37"/>
      <c r="B110" s="50"/>
      <c r="C110" s="5"/>
      <c r="D110" s="8"/>
    </row>
    <row r="111" spans="1:4" ht="12.75" customHeight="1">
      <c r="A111" s="53" t="s">
        <v>63</v>
      </c>
      <c r="B111" s="50"/>
      <c r="C111" s="5"/>
      <c r="D111" s="8"/>
    </row>
    <row r="112" spans="1:4" ht="12.75" customHeight="1">
      <c r="A112" s="17">
        <v>4265</v>
      </c>
      <c r="B112" s="36" t="s">
        <v>64</v>
      </c>
      <c r="C112" s="5"/>
      <c r="D112" s="6">
        <v>5460</v>
      </c>
    </row>
    <row r="113" spans="1:4" ht="12.75" customHeight="1">
      <c r="A113" s="17">
        <v>4321</v>
      </c>
      <c r="B113" s="36" t="s">
        <v>65</v>
      </c>
      <c r="C113" s="5"/>
      <c r="D113" s="6">
        <v>890</v>
      </c>
    </row>
    <row r="114" spans="1:4" ht="12.75" customHeight="1">
      <c r="A114" s="53" t="s">
        <v>66</v>
      </c>
      <c r="B114" s="50"/>
      <c r="C114" s="5"/>
      <c r="D114" s="8">
        <f>SUM(D112:D113)</f>
        <v>6350</v>
      </c>
    </row>
    <row r="115" spans="1:4" ht="12.75" customHeight="1">
      <c r="A115" s="37"/>
      <c r="B115" s="50"/>
      <c r="C115" s="5"/>
      <c r="D115" s="8"/>
    </row>
    <row r="116" spans="1:4" ht="12.75" customHeight="1">
      <c r="A116" s="37" t="s">
        <v>60</v>
      </c>
      <c r="B116" s="50"/>
      <c r="C116" s="5"/>
      <c r="D116" s="8">
        <f>SUM(D114+D109)</f>
        <v>10017</v>
      </c>
    </row>
    <row r="117" spans="1:4" ht="12.75" customHeight="1">
      <c r="A117" s="37"/>
      <c r="B117" s="19"/>
      <c r="C117" s="5"/>
      <c r="D117" s="8"/>
    </row>
    <row r="118" spans="1:4" ht="12.75" customHeight="1">
      <c r="A118" s="37" t="s">
        <v>67</v>
      </c>
      <c r="B118" s="19"/>
      <c r="C118" s="5"/>
      <c r="D118" s="8"/>
    </row>
    <row r="119" spans="1:4" ht="12.75" customHeight="1">
      <c r="A119" s="37"/>
      <c r="B119" s="50"/>
      <c r="C119" s="5"/>
      <c r="D119" s="8"/>
    </row>
    <row r="120" spans="1:4" ht="12.75" customHeight="1">
      <c r="A120" s="51" t="s">
        <v>68</v>
      </c>
      <c r="B120" s="50"/>
      <c r="C120" s="5"/>
      <c r="D120" s="8"/>
    </row>
    <row r="121" spans="1:4" ht="12.75" customHeight="1">
      <c r="A121" s="17">
        <v>2305</v>
      </c>
      <c r="B121" s="36" t="s">
        <v>69</v>
      </c>
      <c r="C121" s="5"/>
      <c r="D121" s="8">
        <f>SUM(D122:D124)</f>
        <v>3307</v>
      </c>
    </row>
    <row r="122" spans="1:4" ht="12.75" customHeight="1">
      <c r="A122" s="37"/>
      <c r="B122" s="54" t="s">
        <v>26</v>
      </c>
      <c r="C122" s="5"/>
      <c r="D122" s="6">
        <v>1264</v>
      </c>
    </row>
    <row r="123" spans="1:4" ht="12.75" customHeight="1">
      <c r="A123" s="37"/>
      <c r="B123" s="54" t="s">
        <v>70</v>
      </c>
      <c r="C123" s="5"/>
      <c r="D123" s="6">
        <v>342</v>
      </c>
    </row>
    <row r="124" spans="1:4" ht="12.75" customHeight="1">
      <c r="A124" s="37"/>
      <c r="B124" s="54" t="s">
        <v>71</v>
      </c>
      <c r="C124" s="5"/>
      <c r="D124" s="6">
        <v>1701</v>
      </c>
    </row>
    <row r="125" spans="1:4" ht="12.75" customHeight="1">
      <c r="A125" s="17">
        <v>2309</v>
      </c>
      <c r="B125" s="36" t="s">
        <v>72</v>
      </c>
      <c r="C125" s="5"/>
      <c r="D125" s="8">
        <f>SUM(D126:D128)</f>
        <v>3269</v>
      </c>
    </row>
    <row r="126" spans="1:4" ht="12.75" customHeight="1">
      <c r="A126" s="37"/>
      <c r="B126" s="54" t="s">
        <v>26</v>
      </c>
      <c r="C126" s="5"/>
      <c r="D126" s="6">
        <v>1415</v>
      </c>
    </row>
    <row r="127" spans="1:4" ht="12.75" customHeight="1">
      <c r="A127" s="37"/>
      <c r="B127" s="54" t="s">
        <v>70</v>
      </c>
      <c r="C127" s="5"/>
      <c r="D127" s="6">
        <v>382</v>
      </c>
    </row>
    <row r="128" spans="1:4" ht="12.75" customHeight="1">
      <c r="A128" s="37"/>
      <c r="B128" s="54" t="s">
        <v>71</v>
      </c>
      <c r="C128" s="5"/>
      <c r="D128" s="6">
        <v>1472</v>
      </c>
    </row>
    <row r="129" spans="1:4" ht="12.75" customHeight="1">
      <c r="A129" s="17">
        <v>2985</v>
      </c>
      <c r="B129" s="36" t="s">
        <v>73</v>
      </c>
      <c r="C129" s="5"/>
      <c r="D129" s="30">
        <f>SUM(D130)</f>
        <v>3585</v>
      </c>
    </row>
    <row r="130" spans="1:4" ht="12.75" customHeight="1">
      <c r="A130" s="37"/>
      <c r="B130" s="54" t="s">
        <v>74</v>
      </c>
      <c r="C130" s="5"/>
      <c r="D130" s="10">
        <v>3585</v>
      </c>
    </row>
    <row r="131" spans="1:4" ht="12.75" customHeight="1">
      <c r="A131" s="51" t="s">
        <v>75</v>
      </c>
      <c r="B131" s="50"/>
      <c r="C131" s="5"/>
      <c r="D131" s="8">
        <f>SUM(D121+D125+D129)</f>
        <v>10161</v>
      </c>
    </row>
    <row r="132" spans="1:4" ht="12.75" customHeight="1">
      <c r="A132" s="51"/>
      <c r="B132" s="50"/>
      <c r="C132" s="5"/>
      <c r="D132" s="8"/>
    </row>
    <row r="133" spans="1:4" ht="12.75" customHeight="1">
      <c r="A133" s="51" t="s">
        <v>44</v>
      </c>
      <c r="B133" s="50"/>
      <c r="C133" s="5"/>
      <c r="D133" s="8"/>
    </row>
    <row r="134" spans="1:4" ht="12.75" customHeight="1">
      <c r="A134" s="17">
        <v>3223</v>
      </c>
      <c r="B134" s="36" t="s">
        <v>76</v>
      </c>
      <c r="C134" s="5"/>
      <c r="D134" s="6">
        <v>-3585</v>
      </c>
    </row>
    <row r="135" spans="1:4" ht="12.75" customHeight="1">
      <c r="A135" s="51" t="s">
        <v>55</v>
      </c>
      <c r="B135" s="50"/>
      <c r="C135" s="5"/>
      <c r="D135" s="8">
        <f>SUM(D134)</f>
        <v>-3585</v>
      </c>
    </row>
    <row r="136" spans="1:4" ht="12.75" customHeight="1">
      <c r="A136" s="37"/>
      <c r="B136" s="50"/>
      <c r="C136" s="5"/>
      <c r="D136" s="8"/>
    </row>
    <row r="137" spans="1:4" ht="12.75" customHeight="1">
      <c r="A137" s="37" t="s">
        <v>77</v>
      </c>
      <c r="B137" s="50"/>
      <c r="C137" s="5"/>
      <c r="D137" s="8">
        <f>SUM(D131+D135)</f>
        <v>6576</v>
      </c>
    </row>
    <row r="138" spans="1:4" ht="12.75" customHeight="1">
      <c r="A138" s="37"/>
      <c r="B138" s="50"/>
      <c r="C138" s="5"/>
      <c r="D138" s="8"/>
    </row>
    <row r="139" spans="1:4" ht="12.75" customHeight="1">
      <c r="A139" s="37" t="s">
        <v>78</v>
      </c>
      <c r="B139" s="50"/>
      <c r="C139" s="5"/>
      <c r="D139" s="8"/>
    </row>
    <row r="140" spans="1:4" ht="12.75" customHeight="1">
      <c r="A140" s="37"/>
      <c r="B140" s="50"/>
      <c r="C140" s="5"/>
      <c r="D140" s="8"/>
    </row>
    <row r="141" spans="1:4" ht="12.75" customHeight="1">
      <c r="A141" s="51" t="s">
        <v>79</v>
      </c>
      <c r="B141" s="50"/>
      <c r="C141" s="5"/>
      <c r="D141" s="8"/>
    </row>
    <row r="142" spans="1:4" ht="12.75" customHeight="1">
      <c r="A142" s="55">
        <v>1016</v>
      </c>
      <c r="B142" s="56" t="s">
        <v>80</v>
      </c>
      <c r="C142" s="57">
        <v>4348</v>
      </c>
      <c r="D142" s="8"/>
    </row>
    <row r="143" spans="1:4" ht="12.75" customHeight="1">
      <c r="A143" s="58">
        <v>1037</v>
      </c>
      <c r="B143" s="59" t="s">
        <v>81</v>
      </c>
      <c r="C143" s="57">
        <v>3000</v>
      </c>
      <c r="D143" s="8"/>
    </row>
    <row r="144" spans="1:4" ht="12.75" customHeight="1">
      <c r="A144" s="58">
        <v>1038</v>
      </c>
      <c r="B144" s="52" t="s">
        <v>209</v>
      </c>
      <c r="C144" s="60">
        <v>10000</v>
      </c>
      <c r="D144" s="8"/>
    </row>
    <row r="145" spans="1:4" ht="12.75" customHeight="1">
      <c r="A145" s="58">
        <v>1051</v>
      </c>
      <c r="B145" s="52" t="s">
        <v>82</v>
      </c>
      <c r="C145" s="60">
        <v>5000</v>
      </c>
      <c r="D145" s="57"/>
    </row>
    <row r="146" spans="1:4" ht="12.75" customHeight="1">
      <c r="A146" s="58">
        <v>1091</v>
      </c>
      <c r="B146" s="52" t="s">
        <v>83</v>
      </c>
      <c r="C146" s="60">
        <v>-4000</v>
      </c>
      <c r="D146" s="57"/>
    </row>
    <row r="147" spans="1:4" ht="12.75" customHeight="1">
      <c r="A147" s="58">
        <v>1097</v>
      </c>
      <c r="B147" s="52" t="s">
        <v>208</v>
      </c>
      <c r="C147" s="60">
        <v>18000</v>
      </c>
      <c r="D147" s="57"/>
    </row>
    <row r="148" spans="1:4" ht="12.75" customHeight="1">
      <c r="A148" s="58">
        <v>1117</v>
      </c>
      <c r="B148" s="52" t="s">
        <v>84</v>
      </c>
      <c r="C148" s="60">
        <v>4000</v>
      </c>
      <c r="D148" s="57"/>
    </row>
    <row r="149" spans="1:4" ht="12.75" customHeight="1">
      <c r="A149" s="58">
        <v>1092</v>
      </c>
      <c r="B149" s="52" t="s">
        <v>85</v>
      </c>
      <c r="C149" s="60">
        <v>460</v>
      </c>
      <c r="D149" s="57"/>
    </row>
    <row r="150" spans="1:4" ht="12.75" customHeight="1">
      <c r="A150" s="58">
        <v>1095</v>
      </c>
      <c r="B150" s="52" t="s">
        <v>86</v>
      </c>
      <c r="C150" s="60">
        <v>-14073</v>
      </c>
      <c r="D150" s="57"/>
    </row>
    <row r="151" spans="1:4" ht="12.75" customHeight="1">
      <c r="A151" s="58">
        <v>1115</v>
      </c>
      <c r="B151" s="52" t="s">
        <v>87</v>
      </c>
      <c r="C151" s="60">
        <v>14415</v>
      </c>
      <c r="D151" s="57"/>
    </row>
    <row r="152" spans="1:4" ht="12.75" customHeight="1">
      <c r="A152" s="58">
        <v>1135</v>
      </c>
      <c r="B152" s="52" t="s">
        <v>212</v>
      </c>
      <c r="C152" s="60">
        <v>25000</v>
      </c>
      <c r="D152" s="57"/>
    </row>
    <row r="153" spans="1:4" ht="12.75" customHeight="1">
      <c r="A153" s="58">
        <v>1136</v>
      </c>
      <c r="B153" s="52" t="s">
        <v>88</v>
      </c>
      <c r="C153" s="60">
        <v>4500</v>
      </c>
      <c r="D153" s="57"/>
    </row>
    <row r="154" spans="1:4" ht="12.75" customHeight="1">
      <c r="A154" s="58">
        <v>1142</v>
      </c>
      <c r="B154" s="52" t="s">
        <v>89</v>
      </c>
      <c r="C154" s="60">
        <v>4000</v>
      </c>
      <c r="D154" s="57"/>
    </row>
    <row r="155" spans="1:4" ht="12.75" customHeight="1">
      <c r="A155" s="58">
        <v>1165</v>
      </c>
      <c r="B155" s="52" t="s">
        <v>90</v>
      </c>
      <c r="C155" s="60">
        <v>-1000000</v>
      </c>
      <c r="D155" s="57"/>
    </row>
    <row r="156" spans="1:4" ht="12.75" customHeight="1">
      <c r="A156" s="58">
        <v>1139</v>
      </c>
      <c r="B156" s="52" t="s">
        <v>91</v>
      </c>
      <c r="C156" s="60">
        <v>25283</v>
      </c>
      <c r="D156" s="57"/>
    </row>
    <row r="157" spans="1:4" ht="12.75" customHeight="1">
      <c r="A157" s="58">
        <v>1181</v>
      </c>
      <c r="B157" s="52" t="s">
        <v>203</v>
      </c>
      <c r="C157" s="60">
        <v>599528</v>
      </c>
      <c r="D157" s="57"/>
    </row>
    <row r="158" spans="1:4" ht="12.75" customHeight="1">
      <c r="A158" s="58">
        <v>1182</v>
      </c>
      <c r="B158" s="52" t="s">
        <v>92</v>
      </c>
      <c r="C158" s="60">
        <v>-7000</v>
      </c>
      <c r="D158" s="57"/>
    </row>
    <row r="159" spans="1:4" ht="12.75" customHeight="1">
      <c r="A159" s="58">
        <v>1191</v>
      </c>
      <c r="B159" s="52" t="s">
        <v>93</v>
      </c>
      <c r="C159" s="60">
        <v>579</v>
      </c>
      <c r="D159" s="57"/>
    </row>
    <row r="160" spans="1:4" ht="12.75" customHeight="1">
      <c r="A160" s="58">
        <v>1196</v>
      </c>
      <c r="B160" s="52" t="s">
        <v>211</v>
      </c>
      <c r="C160" s="60">
        <v>-25000</v>
      </c>
      <c r="D160" s="57"/>
    </row>
    <row r="161" spans="1:4" ht="12.75" customHeight="1">
      <c r="A161" s="58">
        <v>1240</v>
      </c>
      <c r="B161" s="52" t="s">
        <v>94</v>
      </c>
      <c r="C161" s="60">
        <v>10</v>
      </c>
      <c r="D161" s="57"/>
    </row>
    <row r="162" spans="1:4" ht="12.75" customHeight="1">
      <c r="A162" s="58">
        <v>1235</v>
      </c>
      <c r="B162" s="52" t="s">
        <v>95</v>
      </c>
      <c r="C162" s="60">
        <v>4000</v>
      </c>
      <c r="D162" s="57"/>
    </row>
    <row r="163" spans="1:4" ht="12.75" customHeight="1">
      <c r="A163" s="58">
        <v>1251</v>
      </c>
      <c r="B163" s="52" t="s">
        <v>96</v>
      </c>
      <c r="C163" s="60">
        <v>200</v>
      </c>
      <c r="D163" s="57"/>
    </row>
    <row r="164" spans="1:4" ht="12.75" customHeight="1">
      <c r="A164" s="58">
        <v>1260</v>
      </c>
      <c r="B164" s="52" t="s">
        <v>97</v>
      </c>
      <c r="C164" s="60">
        <v>1830</v>
      </c>
      <c r="D164" s="57"/>
    </row>
    <row r="165" spans="1:4" ht="12.75" customHeight="1">
      <c r="A165" s="58">
        <v>1261</v>
      </c>
      <c r="B165" s="52" t="s">
        <v>98</v>
      </c>
      <c r="C165" s="60">
        <v>7850</v>
      </c>
      <c r="D165" s="57"/>
    </row>
    <row r="166" spans="1:4" ht="12.75" customHeight="1">
      <c r="A166" s="58">
        <v>1255</v>
      </c>
      <c r="B166" s="52" t="s">
        <v>99</v>
      </c>
      <c r="C166" s="60">
        <v>475</v>
      </c>
      <c r="D166" s="57"/>
    </row>
    <row r="167" spans="1:4" ht="12.75" customHeight="1">
      <c r="A167" s="58">
        <v>1270</v>
      </c>
      <c r="B167" s="52" t="s">
        <v>100</v>
      </c>
      <c r="C167" s="60">
        <v>643</v>
      </c>
      <c r="D167" s="57"/>
    </row>
    <row r="168" spans="1:4" ht="12.75" customHeight="1">
      <c r="A168" s="58">
        <v>1301</v>
      </c>
      <c r="B168" s="52" t="s">
        <v>101</v>
      </c>
      <c r="C168" s="60">
        <v>22</v>
      </c>
      <c r="D168" s="57"/>
    </row>
    <row r="169" spans="1:4" ht="12.75" customHeight="1">
      <c r="A169" s="58">
        <v>1302</v>
      </c>
      <c r="B169" s="52" t="s">
        <v>99</v>
      </c>
      <c r="C169" s="60">
        <v>5</v>
      </c>
      <c r="D169" s="57"/>
    </row>
    <row r="170" spans="1:4" ht="12.75" customHeight="1">
      <c r="A170" s="58">
        <v>1303</v>
      </c>
      <c r="B170" s="52" t="s">
        <v>219</v>
      </c>
      <c r="C170" s="60">
        <v>4000</v>
      </c>
      <c r="D170" s="57"/>
    </row>
    <row r="171" spans="1:4" ht="12.75" customHeight="1">
      <c r="A171" s="58">
        <v>1330</v>
      </c>
      <c r="B171" s="52" t="s">
        <v>102</v>
      </c>
      <c r="C171" s="61">
        <f>SUM(C172:C176)</f>
        <v>-9745</v>
      </c>
      <c r="D171" s="57"/>
    </row>
    <row r="172" spans="1:4" ht="12.75" customHeight="1">
      <c r="A172" s="58"/>
      <c r="B172" s="62" t="s">
        <v>25</v>
      </c>
      <c r="C172" s="63">
        <v>381</v>
      </c>
      <c r="D172" s="57"/>
    </row>
    <row r="173" spans="1:4" ht="12.75" customHeight="1">
      <c r="A173" s="58"/>
      <c r="B173" s="62" t="s">
        <v>31</v>
      </c>
      <c r="C173" s="63">
        <v>200</v>
      </c>
      <c r="D173" s="57"/>
    </row>
    <row r="174" spans="1:4" ht="12.75" customHeight="1">
      <c r="A174" s="58"/>
      <c r="B174" s="62" t="s">
        <v>32</v>
      </c>
      <c r="C174" s="63">
        <v>674</v>
      </c>
      <c r="D174" s="57"/>
    </row>
    <row r="175" spans="1:4" ht="12.75" customHeight="1">
      <c r="A175" s="58"/>
      <c r="B175" s="62" t="s">
        <v>103</v>
      </c>
      <c r="C175" s="63">
        <v>-6000</v>
      </c>
      <c r="D175" s="57"/>
    </row>
    <row r="176" spans="1:4" ht="12.75" customHeight="1">
      <c r="A176" s="58"/>
      <c r="B176" s="62" t="s">
        <v>104</v>
      </c>
      <c r="C176" s="63">
        <v>-5000</v>
      </c>
      <c r="D176" s="57"/>
    </row>
    <row r="177" spans="1:4" ht="12.75" customHeight="1">
      <c r="A177" s="58">
        <v>1331</v>
      </c>
      <c r="B177" s="65" t="s">
        <v>105</v>
      </c>
      <c r="C177" s="61">
        <f>SUM(C178:C185)</f>
        <v>15688</v>
      </c>
      <c r="D177" s="57"/>
    </row>
    <row r="178" spans="1:4" ht="12.75" customHeight="1">
      <c r="A178" s="58"/>
      <c r="B178" s="62" t="s">
        <v>28</v>
      </c>
      <c r="C178" s="63">
        <v>983</v>
      </c>
      <c r="D178" s="57"/>
    </row>
    <row r="179" spans="1:4" ht="12.75" customHeight="1">
      <c r="A179" s="58"/>
      <c r="B179" s="62" t="s">
        <v>29</v>
      </c>
      <c r="C179" s="63">
        <v>522</v>
      </c>
      <c r="D179" s="57"/>
    </row>
    <row r="180" spans="1:4" ht="12.75" customHeight="1">
      <c r="A180" s="58"/>
      <c r="B180" s="62" t="s">
        <v>30</v>
      </c>
      <c r="C180" s="63">
        <v>1831</v>
      </c>
      <c r="D180" s="57"/>
    </row>
    <row r="181" spans="1:4" ht="12.75" customHeight="1">
      <c r="A181" s="58"/>
      <c r="B181" s="62" t="s">
        <v>33</v>
      </c>
      <c r="C181" s="63">
        <v>466</v>
      </c>
      <c r="D181" s="57"/>
    </row>
    <row r="182" spans="1:4" ht="12.75" customHeight="1">
      <c r="A182" s="58"/>
      <c r="B182" s="62" t="s">
        <v>34</v>
      </c>
      <c r="C182" s="63">
        <v>418</v>
      </c>
      <c r="D182" s="57"/>
    </row>
    <row r="183" spans="1:4" ht="12.75" customHeight="1">
      <c r="A183" s="58"/>
      <c r="B183" s="62" t="s">
        <v>35</v>
      </c>
      <c r="C183" s="63">
        <v>468</v>
      </c>
      <c r="D183" s="57"/>
    </row>
    <row r="184" spans="1:4" ht="12.75" customHeight="1">
      <c r="A184" s="58"/>
      <c r="B184" s="62" t="s">
        <v>103</v>
      </c>
      <c r="C184" s="63">
        <v>6000</v>
      </c>
      <c r="D184" s="57"/>
    </row>
    <row r="185" spans="1:4" ht="12.75" customHeight="1">
      <c r="A185" s="58"/>
      <c r="B185" s="62" t="s">
        <v>104</v>
      </c>
      <c r="C185" s="63">
        <v>5000</v>
      </c>
      <c r="D185" s="57"/>
    </row>
    <row r="186" spans="1:4" ht="12.75" customHeight="1">
      <c r="A186" s="58">
        <v>1335</v>
      </c>
      <c r="B186" s="52" t="s">
        <v>106</v>
      </c>
      <c r="C186" s="61">
        <f>SUM(C187)</f>
        <v>2906</v>
      </c>
      <c r="D186" s="57"/>
    </row>
    <row r="187" spans="1:4" ht="12.75" customHeight="1">
      <c r="A187" s="58"/>
      <c r="B187" s="62" t="s">
        <v>103</v>
      </c>
      <c r="C187" s="63">
        <v>2906</v>
      </c>
      <c r="D187" s="64"/>
    </row>
    <row r="188" spans="1:4" ht="12.75" customHeight="1">
      <c r="A188" s="58">
        <v>1340</v>
      </c>
      <c r="B188" s="65" t="s">
        <v>107</v>
      </c>
      <c r="C188" s="61">
        <f>SUM(C189:C190)</f>
        <v>4944</v>
      </c>
      <c r="D188" s="57"/>
    </row>
    <row r="189" spans="1:4" ht="12.75" customHeight="1">
      <c r="A189" s="58"/>
      <c r="B189" s="62" t="s">
        <v>25</v>
      </c>
      <c r="C189" s="63">
        <v>620</v>
      </c>
      <c r="D189" s="57"/>
    </row>
    <row r="190" spans="1:4" ht="12.75" customHeight="1">
      <c r="A190" s="58"/>
      <c r="B190" s="62" t="s">
        <v>103</v>
      </c>
      <c r="C190" s="63">
        <v>4324</v>
      </c>
      <c r="D190" s="57"/>
    </row>
    <row r="191" spans="1:4" ht="12.75" customHeight="1">
      <c r="A191" s="58">
        <v>1350</v>
      </c>
      <c r="B191" s="52" t="s">
        <v>96</v>
      </c>
      <c r="C191" s="61">
        <f>SUM(C192:C193)</f>
        <v>-117</v>
      </c>
      <c r="D191" s="57"/>
    </row>
    <row r="192" spans="1:4" ht="12.75" customHeight="1">
      <c r="A192" s="58"/>
      <c r="B192" s="62" t="s">
        <v>108</v>
      </c>
      <c r="C192" s="60">
        <v>-150</v>
      </c>
      <c r="D192" s="57"/>
    </row>
    <row r="193" spans="1:4" ht="12.75" customHeight="1">
      <c r="A193" s="58"/>
      <c r="B193" s="62" t="s">
        <v>104</v>
      </c>
      <c r="C193" s="60">
        <v>33</v>
      </c>
      <c r="D193" s="57"/>
    </row>
    <row r="194" spans="1:4" ht="12.75" customHeight="1">
      <c r="A194" s="58">
        <v>1351</v>
      </c>
      <c r="B194" s="52" t="s">
        <v>109</v>
      </c>
      <c r="C194" s="61">
        <f>SUM(C195:C202)</f>
        <v>953</v>
      </c>
      <c r="D194" s="57"/>
    </row>
    <row r="195" spans="1:4" ht="12.75" customHeight="1">
      <c r="A195" s="58"/>
      <c r="B195" s="62" t="s">
        <v>29</v>
      </c>
      <c r="C195" s="63">
        <v>3</v>
      </c>
      <c r="D195" s="57"/>
    </row>
    <row r="196" spans="1:4" ht="12.75" customHeight="1">
      <c r="A196" s="58"/>
      <c r="B196" s="62" t="s">
        <v>30</v>
      </c>
      <c r="C196" s="63">
        <v>25</v>
      </c>
      <c r="D196" s="57"/>
    </row>
    <row r="197" spans="1:4" ht="12.75" customHeight="1">
      <c r="A197" s="58"/>
      <c r="B197" s="62" t="s">
        <v>32</v>
      </c>
      <c r="C197" s="63">
        <v>355</v>
      </c>
      <c r="D197" s="57"/>
    </row>
    <row r="198" spans="1:4" ht="12.75" customHeight="1">
      <c r="A198" s="58"/>
      <c r="B198" s="62" t="s">
        <v>33</v>
      </c>
      <c r="C198" s="63">
        <v>42</v>
      </c>
      <c r="D198" s="57"/>
    </row>
    <row r="199" spans="1:4" ht="12.75" customHeight="1">
      <c r="A199" s="58"/>
      <c r="B199" s="62" t="s">
        <v>34</v>
      </c>
      <c r="C199" s="63">
        <v>9</v>
      </c>
      <c r="D199" s="57"/>
    </row>
    <row r="200" spans="1:4" ht="12.75" customHeight="1">
      <c r="A200" s="58"/>
      <c r="B200" s="62" t="s">
        <v>110</v>
      </c>
      <c r="C200" s="63">
        <v>30</v>
      </c>
      <c r="D200" s="57"/>
    </row>
    <row r="201" spans="1:4" ht="12.75" customHeight="1">
      <c r="A201" s="58"/>
      <c r="B201" s="62" t="s">
        <v>103</v>
      </c>
      <c r="C201" s="63">
        <v>339</v>
      </c>
      <c r="D201" s="57"/>
    </row>
    <row r="202" spans="1:4" ht="12.75" customHeight="1">
      <c r="A202" s="58"/>
      <c r="B202" s="62" t="s">
        <v>108</v>
      </c>
      <c r="C202" s="63">
        <v>150</v>
      </c>
      <c r="D202" s="57"/>
    </row>
    <row r="203" spans="1:4" ht="12.75" customHeight="1">
      <c r="A203" s="58">
        <v>1382</v>
      </c>
      <c r="B203" s="52" t="s">
        <v>111</v>
      </c>
      <c r="C203" s="61">
        <f>SUM(C204:C213)</f>
        <v>16420</v>
      </c>
      <c r="D203" s="57"/>
    </row>
    <row r="204" spans="1:4" ht="12.75" customHeight="1">
      <c r="A204" s="58"/>
      <c r="B204" s="62" t="s">
        <v>25</v>
      </c>
      <c r="C204" s="63">
        <v>190</v>
      </c>
      <c r="D204" s="57"/>
    </row>
    <row r="205" spans="1:4" ht="12.75" customHeight="1">
      <c r="A205" s="58"/>
      <c r="B205" s="62" t="s">
        <v>28</v>
      </c>
      <c r="C205" s="63">
        <v>320</v>
      </c>
      <c r="D205" s="57"/>
    </row>
    <row r="206" spans="1:4" ht="12.75" customHeight="1">
      <c r="A206" s="58"/>
      <c r="B206" s="62" t="s">
        <v>29</v>
      </c>
      <c r="C206" s="63">
        <v>150</v>
      </c>
      <c r="D206" s="57"/>
    </row>
    <row r="207" spans="1:4" ht="12.75" customHeight="1">
      <c r="A207" s="58"/>
      <c r="B207" s="62" t="s">
        <v>31</v>
      </c>
      <c r="C207" s="63">
        <v>150</v>
      </c>
      <c r="D207" s="57"/>
    </row>
    <row r="208" spans="1:4" ht="12.75" customHeight="1">
      <c r="A208" s="58"/>
      <c r="B208" s="62" t="s">
        <v>33</v>
      </c>
      <c r="C208" s="63">
        <v>160</v>
      </c>
      <c r="D208" s="57"/>
    </row>
    <row r="209" spans="1:4" ht="12.75" customHeight="1">
      <c r="A209" s="58"/>
      <c r="B209" s="62" t="s">
        <v>34</v>
      </c>
      <c r="C209" s="63">
        <v>170</v>
      </c>
      <c r="D209" s="57"/>
    </row>
    <row r="210" spans="1:4" ht="12.75" customHeight="1">
      <c r="A210" s="58"/>
      <c r="B210" s="62" t="s">
        <v>35</v>
      </c>
      <c r="C210" s="63">
        <v>150</v>
      </c>
      <c r="D210" s="57"/>
    </row>
    <row r="211" spans="1:4" ht="12.75" customHeight="1">
      <c r="A211" s="58"/>
      <c r="B211" s="62" t="s">
        <v>103</v>
      </c>
      <c r="C211" s="63">
        <v>8045</v>
      </c>
      <c r="D211" s="57"/>
    </row>
    <row r="212" spans="1:4" ht="12.75" customHeight="1">
      <c r="A212" s="58"/>
      <c r="B212" s="62" t="s">
        <v>204</v>
      </c>
      <c r="C212" s="63">
        <v>6835</v>
      </c>
      <c r="D212" s="57"/>
    </row>
    <row r="213" spans="1:4" ht="12.75" customHeight="1">
      <c r="A213" s="58"/>
      <c r="B213" s="62" t="s">
        <v>112</v>
      </c>
      <c r="C213" s="63">
        <v>250</v>
      </c>
      <c r="D213" s="57"/>
    </row>
    <row r="214" spans="1:4" ht="12.75" customHeight="1">
      <c r="A214" s="58">
        <v>1383</v>
      </c>
      <c r="B214" s="62" t="s">
        <v>213</v>
      </c>
      <c r="C214" s="61">
        <f>SUM(C215)</f>
        <v>600</v>
      </c>
      <c r="D214" s="57"/>
    </row>
    <row r="215" spans="1:4" ht="12.75" customHeight="1">
      <c r="A215" s="58"/>
      <c r="B215" s="62" t="s">
        <v>28</v>
      </c>
      <c r="C215" s="63">
        <v>600</v>
      </c>
      <c r="D215" s="57"/>
    </row>
    <row r="216" spans="1:4" ht="12.75" customHeight="1">
      <c r="A216" s="51" t="s">
        <v>113</v>
      </c>
      <c r="B216" s="52"/>
      <c r="C216" s="61">
        <f>SUM(C142:C170)+C171+C177+C186+C188+C191+C194+C203+C214</f>
        <v>-281276</v>
      </c>
      <c r="D216" s="57"/>
    </row>
    <row r="217" spans="1:4" ht="12.75" customHeight="1">
      <c r="A217" s="51"/>
      <c r="B217" s="52"/>
      <c r="C217" s="61"/>
      <c r="D217" s="57"/>
    </row>
    <row r="218" spans="1:4" ht="12.75" customHeight="1">
      <c r="A218" s="51" t="s">
        <v>114</v>
      </c>
      <c r="B218" s="52"/>
      <c r="C218" s="60"/>
      <c r="D218" s="57"/>
    </row>
    <row r="219" spans="1:4" ht="12.75" customHeight="1">
      <c r="A219" s="17">
        <v>1801</v>
      </c>
      <c r="B219" s="52" t="s">
        <v>115</v>
      </c>
      <c r="C219" s="60"/>
      <c r="D219" s="57">
        <v>5397</v>
      </c>
    </row>
    <row r="220" spans="1:4" ht="12.75" customHeight="1">
      <c r="A220" s="17">
        <v>1803</v>
      </c>
      <c r="B220" s="52" t="s">
        <v>116</v>
      </c>
      <c r="C220" s="60"/>
      <c r="D220" s="57">
        <v>-10000</v>
      </c>
    </row>
    <row r="221" spans="1:4" ht="12.75" customHeight="1">
      <c r="A221" s="17">
        <v>1805</v>
      </c>
      <c r="B221" s="52" t="s">
        <v>117</v>
      </c>
      <c r="C221" s="60"/>
      <c r="D221" s="57">
        <v>-34956</v>
      </c>
    </row>
    <row r="222" spans="1:4" ht="12.75" customHeight="1">
      <c r="A222" s="17">
        <v>1806</v>
      </c>
      <c r="B222" s="52" t="s">
        <v>118</v>
      </c>
      <c r="C222" s="60"/>
      <c r="D222" s="57">
        <v>12944</v>
      </c>
    </row>
    <row r="223" spans="1:4" ht="12.75" customHeight="1">
      <c r="A223" s="17">
        <v>1851</v>
      </c>
      <c r="B223" s="52" t="s">
        <v>210</v>
      </c>
      <c r="C223" s="60"/>
      <c r="D223" s="57">
        <v>141928</v>
      </c>
    </row>
    <row r="224" spans="1:4" ht="12.75" customHeight="1">
      <c r="A224" s="51" t="s">
        <v>119</v>
      </c>
      <c r="B224" s="52"/>
      <c r="C224" s="60"/>
      <c r="D224" s="66">
        <f>SUM(D219:D223)</f>
        <v>115313</v>
      </c>
    </row>
    <row r="225" spans="1:4" ht="12.75" customHeight="1">
      <c r="A225" s="51"/>
      <c r="B225" s="52"/>
      <c r="C225" s="60"/>
      <c r="D225" s="66"/>
    </row>
    <row r="226" spans="1:4" ht="12.75" customHeight="1">
      <c r="A226" s="51" t="s">
        <v>22</v>
      </c>
      <c r="B226" s="52"/>
      <c r="C226" s="60"/>
      <c r="D226" s="66"/>
    </row>
    <row r="227" spans="1:4" ht="12.75" customHeight="1">
      <c r="A227" s="17">
        <v>2305</v>
      </c>
      <c r="B227" s="52" t="s">
        <v>120</v>
      </c>
      <c r="C227" s="60"/>
      <c r="D227" s="57">
        <v>1191</v>
      </c>
    </row>
    <row r="228" spans="1:4" ht="12.75" customHeight="1">
      <c r="A228" s="17">
        <v>2309</v>
      </c>
      <c r="B228" s="52" t="s">
        <v>121</v>
      </c>
      <c r="C228" s="60"/>
      <c r="D228" s="57">
        <v>1903</v>
      </c>
    </row>
    <row r="229" spans="1:4" ht="12.75" customHeight="1">
      <c r="A229" s="17">
        <v>2310</v>
      </c>
      <c r="B229" s="52" t="s">
        <v>122</v>
      </c>
      <c r="C229" s="60"/>
      <c r="D229" s="57">
        <v>675</v>
      </c>
    </row>
    <row r="230" spans="1:4" ht="12.75" customHeight="1">
      <c r="A230" s="17">
        <v>2315</v>
      </c>
      <c r="B230" s="52" t="s">
        <v>123</v>
      </c>
      <c r="C230" s="60"/>
      <c r="D230" s="57">
        <v>1856</v>
      </c>
    </row>
    <row r="231" spans="1:4" ht="12.75" customHeight="1">
      <c r="A231" s="17">
        <v>2325</v>
      </c>
      <c r="B231" s="52" t="s">
        <v>124</v>
      </c>
      <c r="C231" s="60"/>
      <c r="D231" s="57">
        <v>350</v>
      </c>
    </row>
    <row r="232" spans="1:4" ht="12.75" customHeight="1">
      <c r="A232" s="17">
        <v>2330</v>
      </c>
      <c r="B232" s="52" t="s">
        <v>125</v>
      </c>
      <c r="C232" s="60"/>
      <c r="D232" s="57">
        <v>1029</v>
      </c>
    </row>
    <row r="233" spans="1:4" ht="12.75" customHeight="1">
      <c r="A233" s="17">
        <v>2335</v>
      </c>
      <c r="B233" s="52" t="s">
        <v>126</v>
      </c>
      <c r="C233" s="60"/>
      <c r="D233" s="57">
        <v>668</v>
      </c>
    </row>
    <row r="234" spans="1:4" ht="12.75" customHeight="1">
      <c r="A234" s="17">
        <v>2345</v>
      </c>
      <c r="B234" s="52" t="s">
        <v>127</v>
      </c>
      <c r="C234" s="60"/>
      <c r="D234" s="57">
        <v>597</v>
      </c>
    </row>
    <row r="235" spans="1:4" ht="12.75" customHeight="1">
      <c r="A235" s="17">
        <v>2360</v>
      </c>
      <c r="B235" s="52" t="s">
        <v>128</v>
      </c>
      <c r="C235" s="60"/>
      <c r="D235" s="57">
        <v>648</v>
      </c>
    </row>
    <row r="236" spans="1:4" ht="12.75" customHeight="1">
      <c r="A236" s="17">
        <v>2795</v>
      </c>
      <c r="B236" s="65" t="s">
        <v>129</v>
      </c>
      <c r="C236" s="60"/>
      <c r="D236" s="66">
        <f>SUM(D237:D238)</f>
        <v>6202</v>
      </c>
    </row>
    <row r="237" spans="1:4" ht="12.75" customHeight="1">
      <c r="A237" s="17"/>
      <c r="B237" s="52" t="s">
        <v>26</v>
      </c>
      <c r="C237" s="60"/>
      <c r="D237" s="57">
        <v>-10000</v>
      </c>
    </row>
    <row r="238" spans="1:4" ht="12.75" customHeight="1">
      <c r="A238" s="17"/>
      <c r="B238" s="52" t="s">
        <v>206</v>
      </c>
      <c r="C238" s="60"/>
      <c r="D238" s="57">
        <v>16202</v>
      </c>
    </row>
    <row r="239" spans="1:4" ht="12.75" customHeight="1">
      <c r="A239" s="17">
        <v>2870</v>
      </c>
      <c r="B239" s="52" t="s">
        <v>104</v>
      </c>
      <c r="C239" s="60"/>
      <c r="D239" s="66">
        <f>SUM(D240:D242)</f>
        <v>33</v>
      </c>
    </row>
    <row r="240" spans="1:4" ht="12.75" customHeight="1">
      <c r="A240" s="17"/>
      <c r="B240" s="52" t="s">
        <v>26</v>
      </c>
      <c r="C240" s="60"/>
      <c r="D240" s="57">
        <v>-1584</v>
      </c>
    </row>
    <row r="241" spans="1:4" ht="12.75" customHeight="1">
      <c r="A241" s="17"/>
      <c r="B241" s="52" t="s">
        <v>70</v>
      </c>
      <c r="C241" s="60"/>
      <c r="D241" s="57">
        <v>-259</v>
      </c>
    </row>
    <row r="242" spans="1:4" ht="12.75" customHeight="1">
      <c r="A242" s="17"/>
      <c r="B242" s="52" t="s">
        <v>71</v>
      </c>
      <c r="C242" s="60"/>
      <c r="D242" s="57">
        <v>1876</v>
      </c>
    </row>
    <row r="243" spans="1:4" ht="12.75" customHeight="1">
      <c r="A243" s="17">
        <v>2875</v>
      </c>
      <c r="B243" s="52" t="s">
        <v>130</v>
      </c>
      <c r="C243" s="60"/>
      <c r="D243" s="66">
        <f>SUM(D244:D247)</f>
        <v>10535</v>
      </c>
    </row>
    <row r="244" spans="1:4" ht="12.75" customHeight="1">
      <c r="A244" s="17"/>
      <c r="B244" s="62" t="s">
        <v>26</v>
      </c>
      <c r="C244" s="60"/>
      <c r="D244" s="64">
        <v>3718</v>
      </c>
    </row>
    <row r="245" spans="1:4" ht="12.75" customHeight="1">
      <c r="A245" s="17"/>
      <c r="B245" s="62" t="s">
        <v>70</v>
      </c>
      <c r="C245" s="60"/>
      <c r="D245" s="64">
        <v>1004</v>
      </c>
    </row>
    <row r="246" spans="1:4" ht="12.75" customHeight="1">
      <c r="A246" s="17"/>
      <c r="B246" s="62" t="s">
        <v>71</v>
      </c>
      <c r="C246" s="63"/>
      <c r="D246" s="64">
        <v>5205</v>
      </c>
    </row>
    <row r="247" spans="1:4" ht="12.75" customHeight="1">
      <c r="A247" s="17"/>
      <c r="B247" s="62" t="s">
        <v>131</v>
      </c>
      <c r="C247" s="63"/>
      <c r="D247" s="64">
        <v>608</v>
      </c>
    </row>
    <row r="248" spans="1:4" ht="12.75" customHeight="1">
      <c r="A248" s="17">
        <v>2985</v>
      </c>
      <c r="B248" s="52" t="s">
        <v>132</v>
      </c>
      <c r="C248" s="60"/>
      <c r="D248" s="57">
        <v>250</v>
      </c>
    </row>
    <row r="249" spans="1:4" ht="12.75" customHeight="1">
      <c r="A249" s="51" t="s">
        <v>24</v>
      </c>
      <c r="B249" s="52"/>
      <c r="C249" s="60"/>
      <c r="D249" s="66">
        <f>SUM(D227+D228+D229+D230+D231+D232+D233+D234+D235+D236+D243+D248+D239)</f>
        <v>25937</v>
      </c>
    </row>
    <row r="250" spans="1:4" ht="12.75" customHeight="1">
      <c r="A250" s="51"/>
      <c r="B250" s="52"/>
      <c r="C250" s="60"/>
      <c r="D250" s="66"/>
    </row>
    <row r="251" spans="1:4" ht="12.75" customHeight="1">
      <c r="A251" s="51" t="s">
        <v>199</v>
      </c>
      <c r="B251" s="52"/>
      <c r="C251" s="60"/>
      <c r="D251" s="66"/>
    </row>
    <row r="252" spans="1:4" ht="12.75" customHeight="1">
      <c r="A252" s="6">
        <v>2305</v>
      </c>
      <c r="B252" s="23" t="s">
        <v>25</v>
      </c>
      <c r="C252" s="5"/>
      <c r="D252" s="5">
        <f>SUM(D253:D254)</f>
        <v>4415</v>
      </c>
    </row>
    <row r="253" spans="1:4" ht="12.75" customHeight="1">
      <c r="A253" s="6"/>
      <c r="B253" s="23" t="s">
        <v>26</v>
      </c>
      <c r="C253" s="5"/>
      <c r="D253" s="22">
        <v>3476</v>
      </c>
    </row>
    <row r="254" spans="1:4" ht="12.75" customHeight="1">
      <c r="A254" s="6"/>
      <c r="B254" s="24" t="s">
        <v>27</v>
      </c>
      <c r="C254" s="5"/>
      <c r="D254" s="22">
        <v>939</v>
      </c>
    </row>
    <row r="255" spans="1:4" ht="12.75" customHeight="1">
      <c r="A255" s="6">
        <v>2309</v>
      </c>
      <c r="B255" s="23" t="s">
        <v>28</v>
      </c>
      <c r="C255" s="5"/>
      <c r="D255" s="5">
        <f>SUM(D256:D257)</f>
        <v>6138</v>
      </c>
    </row>
    <row r="256" spans="1:4" ht="12.75" customHeight="1">
      <c r="A256" s="6"/>
      <c r="B256" s="23" t="s">
        <v>26</v>
      </c>
      <c r="C256" s="5"/>
      <c r="D256" s="22">
        <v>4833</v>
      </c>
    </row>
    <row r="257" spans="1:4" ht="12.75" customHeight="1">
      <c r="A257" s="6"/>
      <c r="B257" s="24" t="s">
        <v>27</v>
      </c>
      <c r="C257" s="5"/>
      <c r="D257" s="22">
        <v>1305</v>
      </c>
    </row>
    <row r="258" spans="1:4" ht="12.75" customHeight="1">
      <c r="A258" s="6">
        <v>2310</v>
      </c>
      <c r="B258" s="23" t="s">
        <v>29</v>
      </c>
      <c r="C258" s="5"/>
      <c r="D258" s="5">
        <f>SUM(D259:D260)</f>
        <v>2699</v>
      </c>
    </row>
    <row r="259" spans="1:4" ht="12.75" customHeight="1">
      <c r="A259" s="6"/>
      <c r="B259" s="23" t="s">
        <v>26</v>
      </c>
      <c r="C259" s="5"/>
      <c r="D259" s="22">
        <v>2125</v>
      </c>
    </row>
    <row r="260" spans="1:4" ht="12.75" customHeight="1">
      <c r="A260" s="6"/>
      <c r="B260" s="24" t="s">
        <v>27</v>
      </c>
      <c r="C260" s="5"/>
      <c r="D260" s="22">
        <v>574</v>
      </c>
    </row>
    <row r="261" spans="1:4" ht="12.75" customHeight="1">
      <c r="A261" s="6">
        <v>2315</v>
      </c>
      <c r="B261" s="23" t="s">
        <v>30</v>
      </c>
      <c r="C261" s="5"/>
      <c r="D261" s="5">
        <f>SUM(D262:D263)</f>
        <v>8895</v>
      </c>
    </row>
    <row r="262" spans="1:4" ht="12.75" customHeight="1">
      <c r="A262" s="6"/>
      <c r="B262" s="23" t="s">
        <v>26</v>
      </c>
      <c r="C262" s="5"/>
      <c r="D262" s="22">
        <v>7004</v>
      </c>
    </row>
    <row r="263" spans="1:4" ht="12.75" customHeight="1">
      <c r="A263" s="6"/>
      <c r="B263" s="24" t="s">
        <v>27</v>
      </c>
      <c r="C263" s="5"/>
      <c r="D263" s="22">
        <v>1891</v>
      </c>
    </row>
    <row r="264" spans="1:4" ht="12.75" customHeight="1">
      <c r="A264" s="6">
        <v>2325</v>
      </c>
      <c r="B264" s="23" t="s">
        <v>31</v>
      </c>
      <c r="C264" s="5"/>
      <c r="D264" s="5">
        <f>SUM(D265:D266)</f>
        <v>3974</v>
      </c>
    </row>
    <row r="265" spans="1:4" ht="12.75" customHeight="1">
      <c r="A265" s="6"/>
      <c r="B265" s="23" t="s">
        <v>26</v>
      </c>
      <c r="C265" s="5"/>
      <c r="D265" s="22">
        <v>3129</v>
      </c>
    </row>
    <row r="266" spans="1:4" ht="12.75" customHeight="1">
      <c r="A266" s="6"/>
      <c r="B266" s="25" t="s">
        <v>27</v>
      </c>
      <c r="C266" s="5"/>
      <c r="D266" s="22">
        <v>845</v>
      </c>
    </row>
    <row r="267" spans="1:4" ht="12.75" customHeight="1">
      <c r="A267" s="6">
        <v>2330</v>
      </c>
      <c r="B267" s="22" t="s">
        <v>32</v>
      </c>
      <c r="C267" s="5"/>
      <c r="D267" s="5">
        <f>SUM(D268:D269)</f>
        <v>3988</v>
      </c>
    </row>
    <row r="268" spans="1:4" ht="12.75" customHeight="1">
      <c r="A268" s="6"/>
      <c r="B268" s="23" t="s">
        <v>26</v>
      </c>
      <c r="C268" s="5"/>
      <c r="D268" s="22">
        <v>3140</v>
      </c>
    </row>
    <row r="269" spans="1:4" ht="12.75" customHeight="1">
      <c r="A269" s="6"/>
      <c r="B269" s="24" t="s">
        <v>27</v>
      </c>
      <c r="C269" s="5"/>
      <c r="D269" s="22">
        <v>848</v>
      </c>
    </row>
    <row r="270" spans="1:4" ht="12.75" customHeight="1">
      <c r="A270" s="6">
        <v>2335</v>
      </c>
      <c r="B270" s="23" t="s">
        <v>33</v>
      </c>
      <c r="C270" s="5"/>
      <c r="D270" s="5">
        <f>SUM(D271:D272)</f>
        <v>2525</v>
      </c>
    </row>
    <row r="271" spans="1:4" ht="12.75" customHeight="1">
      <c r="A271" s="6"/>
      <c r="B271" s="23" t="s">
        <v>26</v>
      </c>
      <c r="C271" s="5"/>
      <c r="D271" s="22">
        <v>1988</v>
      </c>
    </row>
    <row r="272" spans="1:4" ht="12.75" customHeight="1">
      <c r="A272" s="6"/>
      <c r="B272" s="24" t="s">
        <v>27</v>
      </c>
      <c r="C272" s="5"/>
      <c r="D272" s="22">
        <v>537</v>
      </c>
    </row>
    <row r="273" spans="1:4" ht="12.75" customHeight="1">
      <c r="A273" s="6">
        <v>2345</v>
      </c>
      <c r="B273" s="23" t="s">
        <v>34</v>
      </c>
      <c r="C273" s="5"/>
      <c r="D273" s="5">
        <f>SUM(D274:D275)</f>
        <v>2772</v>
      </c>
    </row>
    <row r="274" spans="1:4" ht="12.75" customHeight="1">
      <c r="A274" s="6"/>
      <c r="B274" s="23" t="s">
        <v>26</v>
      </c>
      <c r="C274" s="5"/>
      <c r="D274" s="22">
        <v>2183</v>
      </c>
    </row>
    <row r="275" spans="1:4" ht="12.75" customHeight="1">
      <c r="A275" s="6"/>
      <c r="B275" s="24" t="s">
        <v>27</v>
      </c>
      <c r="C275" s="5"/>
      <c r="D275" s="22">
        <v>589</v>
      </c>
    </row>
    <row r="276" spans="1:4" ht="12.75" customHeight="1">
      <c r="A276" s="6">
        <v>2360</v>
      </c>
      <c r="B276" s="23" t="s">
        <v>35</v>
      </c>
      <c r="C276" s="5"/>
      <c r="D276" s="5">
        <f>SUM(D277:D278)</f>
        <v>2439</v>
      </c>
    </row>
    <row r="277" spans="1:4" ht="12.75" customHeight="1">
      <c r="A277" s="6"/>
      <c r="B277" s="23" t="s">
        <v>26</v>
      </c>
      <c r="C277" s="5"/>
      <c r="D277" s="22">
        <v>1920</v>
      </c>
    </row>
    <row r="278" spans="1:4" ht="12.75" customHeight="1">
      <c r="A278" s="6"/>
      <c r="B278" s="25" t="s">
        <v>27</v>
      </c>
      <c r="C278" s="5"/>
      <c r="D278" s="22">
        <v>519</v>
      </c>
    </row>
    <row r="279" spans="1:4" ht="12.75" customHeight="1">
      <c r="A279" s="51" t="s">
        <v>200</v>
      </c>
      <c r="B279" s="52"/>
      <c r="C279" s="60"/>
      <c r="D279" s="66">
        <f>SUM(D276+D273+D270+D267+D264+D261+D258+D255+D252)</f>
        <v>37845</v>
      </c>
    </row>
    <row r="280" spans="1:4" ht="12.75" customHeight="1">
      <c r="A280" s="51"/>
      <c r="B280" s="52"/>
      <c r="C280" s="60"/>
      <c r="D280" s="66"/>
    </row>
    <row r="281" spans="1:4" ht="12.75" customHeight="1">
      <c r="A281" s="51" t="s">
        <v>133</v>
      </c>
      <c r="B281" s="52"/>
      <c r="C281" s="60"/>
      <c r="D281" s="66"/>
    </row>
    <row r="282" spans="1:4" ht="12.75" customHeight="1">
      <c r="A282" s="17">
        <v>3011</v>
      </c>
      <c r="B282" s="52" t="s">
        <v>134</v>
      </c>
      <c r="C282" s="60"/>
      <c r="D282" s="66">
        <f>SUM(D283:D284)</f>
        <v>0</v>
      </c>
    </row>
    <row r="283" spans="1:4" ht="12.75" customHeight="1">
      <c r="A283" s="51"/>
      <c r="B283" s="52" t="s">
        <v>135</v>
      </c>
      <c r="C283" s="60"/>
      <c r="D283" s="57">
        <v>-300</v>
      </c>
    </row>
    <row r="284" spans="1:4" ht="12.75" customHeight="1">
      <c r="A284" s="51"/>
      <c r="B284" s="52" t="s">
        <v>74</v>
      </c>
      <c r="C284" s="60"/>
      <c r="D284" s="57">
        <v>300</v>
      </c>
    </row>
    <row r="285" spans="1:4" ht="12.75" customHeight="1">
      <c r="A285" s="17">
        <v>3021</v>
      </c>
      <c r="B285" s="65" t="s">
        <v>136</v>
      </c>
      <c r="C285" s="60"/>
      <c r="D285" s="66">
        <f>SUM(D286:D288)</f>
        <v>643</v>
      </c>
    </row>
    <row r="286" spans="1:4" ht="12.75" customHeight="1">
      <c r="A286" s="17"/>
      <c r="B286" s="52" t="s">
        <v>71</v>
      </c>
      <c r="C286" s="60"/>
      <c r="D286" s="57">
        <v>643</v>
      </c>
    </row>
    <row r="287" spans="1:4" ht="12.75" customHeight="1">
      <c r="A287" s="51"/>
      <c r="B287" s="52" t="s">
        <v>135</v>
      </c>
      <c r="C287" s="60"/>
      <c r="D287" s="57">
        <v>-7858</v>
      </c>
    </row>
    <row r="288" spans="1:4" ht="12.75" customHeight="1">
      <c r="A288" s="51"/>
      <c r="B288" s="52" t="s">
        <v>74</v>
      </c>
      <c r="C288" s="60"/>
      <c r="D288" s="57">
        <v>7858</v>
      </c>
    </row>
    <row r="289" spans="1:4" ht="12.75" customHeight="1">
      <c r="A289" s="17">
        <v>3026</v>
      </c>
      <c r="B289" s="52" t="s">
        <v>214</v>
      </c>
      <c r="C289" s="60"/>
      <c r="D289" s="66">
        <f>SUM(D290)</f>
        <v>-3524</v>
      </c>
    </row>
    <row r="290" spans="1:4" ht="12.75" customHeight="1">
      <c r="A290" s="51"/>
      <c r="B290" s="52" t="s">
        <v>71</v>
      </c>
      <c r="C290" s="60"/>
      <c r="D290" s="57">
        <v>-3524</v>
      </c>
    </row>
    <row r="291" spans="1:4" ht="12.75" customHeight="1">
      <c r="A291" s="51" t="s">
        <v>137</v>
      </c>
      <c r="B291" s="52"/>
      <c r="C291" s="60"/>
      <c r="D291" s="66">
        <f>SUM(D282+D285+D289)</f>
        <v>-2881</v>
      </c>
    </row>
    <row r="292" spans="1:4" ht="12.75" customHeight="1">
      <c r="A292" s="51"/>
      <c r="B292" s="60"/>
      <c r="C292" s="61"/>
      <c r="D292" s="57"/>
    </row>
    <row r="293" spans="1:4" ht="12.75" customHeight="1">
      <c r="A293" s="51"/>
      <c r="B293" s="65"/>
      <c r="C293" s="61"/>
      <c r="D293" s="57"/>
    </row>
    <row r="294" spans="1:4" ht="12.75" customHeight="1">
      <c r="A294" s="70"/>
      <c r="B294" s="71"/>
      <c r="C294" s="72"/>
      <c r="D294" s="73"/>
    </row>
    <row r="295" spans="1:4" ht="12" customHeight="1">
      <c r="A295" s="51" t="s">
        <v>138</v>
      </c>
      <c r="B295" s="65"/>
      <c r="C295" s="61"/>
      <c r="D295" s="57"/>
    </row>
    <row r="296" spans="1:4" ht="12.75" customHeight="1">
      <c r="A296" s="58">
        <v>3030</v>
      </c>
      <c r="B296" s="52" t="s">
        <v>139</v>
      </c>
      <c r="C296" s="60"/>
      <c r="D296" s="66"/>
    </row>
    <row r="297" spans="1:4" ht="12.75" customHeight="1">
      <c r="A297" s="58"/>
      <c r="B297" s="62" t="s">
        <v>26</v>
      </c>
      <c r="C297" s="63"/>
      <c r="D297" s="64">
        <v>1323</v>
      </c>
    </row>
    <row r="298" spans="1:4" ht="12.75" customHeight="1">
      <c r="A298" s="58"/>
      <c r="B298" s="62" t="s">
        <v>207</v>
      </c>
      <c r="C298" s="63"/>
      <c r="D298" s="64">
        <v>357</v>
      </c>
    </row>
    <row r="299" spans="1:4" ht="12.75" customHeight="1">
      <c r="A299" s="58"/>
      <c r="B299" s="62" t="s">
        <v>71</v>
      </c>
      <c r="C299" s="63"/>
      <c r="D299" s="64">
        <v>9127</v>
      </c>
    </row>
    <row r="300" spans="1:4" ht="12.75" customHeight="1">
      <c r="A300" s="58"/>
      <c r="B300" s="62" t="s">
        <v>74</v>
      </c>
      <c r="C300" s="63"/>
      <c r="D300" s="64">
        <v>6135</v>
      </c>
    </row>
    <row r="301" spans="1:4" ht="12.75" customHeight="1">
      <c r="A301" s="58"/>
      <c r="B301" s="62" t="s">
        <v>135</v>
      </c>
      <c r="C301" s="63"/>
      <c r="D301" s="64">
        <v>10265</v>
      </c>
    </row>
    <row r="302" spans="1:4" ht="12.75" customHeight="1">
      <c r="A302" s="51" t="s">
        <v>140</v>
      </c>
      <c r="B302" s="52"/>
      <c r="C302" s="60"/>
      <c r="D302" s="66">
        <f>SUM(D297:D301)</f>
        <v>27207</v>
      </c>
    </row>
    <row r="303" spans="1:4" ht="12.75" customHeight="1">
      <c r="A303" s="51"/>
      <c r="B303" s="52"/>
      <c r="C303" s="60"/>
      <c r="D303" s="66"/>
    </row>
    <row r="304" spans="1:4" ht="12.75" customHeight="1">
      <c r="A304" s="67" t="s">
        <v>141</v>
      </c>
      <c r="B304" s="52"/>
      <c r="C304" s="60"/>
      <c r="D304" s="57"/>
    </row>
    <row r="305" spans="1:4" ht="12.75">
      <c r="A305" s="58">
        <v>3061</v>
      </c>
      <c r="B305" s="52" t="s">
        <v>142</v>
      </c>
      <c r="C305" s="60"/>
      <c r="D305" s="66">
        <f>SUM(D306)</f>
        <v>500</v>
      </c>
    </row>
    <row r="306" spans="1:4" ht="12.75">
      <c r="A306" s="58"/>
      <c r="B306" s="52" t="s">
        <v>135</v>
      </c>
      <c r="C306" s="60"/>
      <c r="D306" s="57">
        <v>500</v>
      </c>
    </row>
    <row r="307" spans="1:4" ht="12.75">
      <c r="A307" s="58">
        <v>3081</v>
      </c>
      <c r="B307" s="52" t="s">
        <v>143</v>
      </c>
      <c r="C307" s="60"/>
      <c r="D307" s="66">
        <f>SUM(D308:D309)</f>
        <v>0</v>
      </c>
    </row>
    <row r="308" spans="1:4" ht="12.75">
      <c r="A308" s="58"/>
      <c r="B308" s="52" t="s">
        <v>144</v>
      </c>
      <c r="C308" s="60"/>
      <c r="D308" s="57">
        <v>-7800</v>
      </c>
    </row>
    <row r="309" spans="1:4" ht="12.75">
      <c r="A309" s="58"/>
      <c r="B309" s="52" t="s">
        <v>145</v>
      </c>
      <c r="C309" s="60"/>
      <c r="D309" s="57">
        <v>7800</v>
      </c>
    </row>
    <row r="310" spans="1:4" ht="12.75">
      <c r="A310" s="58">
        <v>3111</v>
      </c>
      <c r="B310" s="52" t="s">
        <v>146</v>
      </c>
      <c r="C310" s="60"/>
      <c r="D310" s="66">
        <f>SUM(D311:D312)</f>
        <v>15000</v>
      </c>
    </row>
    <row r="311" spans="1:4" ht="12.75">
      <c r="A311" s="58"/>
      <c r="B311" s="52" t="s">
        <v>71</v>
      </c>
      <c r="C311" s="60"/>
      <c r="D311" s="57">
        <v>7282</v>
      </c>
    </row>
    <row r="312" spans="1:4" ht="12.75">
      <c r="A312" s="58"/>
      <c r="B312" s="52" t="s">
        <v>147</v>
      </c>
      <c r="C312" s="60"/>
      <c r="D312" s="57">
        <v>7718</v>
      </c>
    </row>
    <row r="313" spans="1:4" ht="12.75">
      <c r="A313" s="58">
        <v>3112</v>
      </c>
      <c r="B313" s="52" t="s">
        <v>148</v>
      </c>
      <c r="C313" s="60"/>
      <c r="D313" s="66">
        <f>SUM(D314)</f>
        <v>-6405</v>
      </c>
    </row>
    <row r="314" spans="1:4" ht="12.75">
      <c r="A314" s="58"/>
      <c r="B314" s="52" t="s">
        <v>71</v>
      </c>
      <c r="C314" s="60"/>
      <c r="D314" s="57">
        <v>-6405</v>
      </c>
    </row>
    <row r="315" spans="1:4" ht="12.75">
      <c r="A315" s="58">
        <v>3114</v>
      </c>
      <c r="B315" s="52" t="s">
        <v>149</v>
      </c>
      <c r="C315" s="60"/>
      <c r="D315" s="66">
        <f>SUM(D316:D317)</f>
        <v>0</v>
      </c>
    </row>
    <row r="316" spans="1:4" ht="12.75">
      <c r="A316" s="58"/>
      <c r="B316" s="52" t="s">
        <v>71</v>
      </c>
      <c r="C316" s="60"/>
      <c r="D316" s="57">
        <v>-559</v>
      </c>
    </row>
    <row r="317" spans="1:4" ht="12.75">
      <c r="A317" s="58"/>
      <c r="B317" s="52" t="s">
        <v>135</v>
      </c>
      <c r="C317" s="60"/>
      <c r="D317" s="57">
        <v>559</v>
      </c>
    </row>
    <row r="318" spans="1:4" ht="12.75">
      <c r="A318" s="58">
        <v>3122</v>
      </c>
      <c r="B318" s="52" t="s">
        <v>205</v>
      </c>
      <c r="C318" s="60"/>
      <c r="D318" s="66">
        <f>SUM(D319)</f>
        <v>5000</v>
      </c>
    </row>
    <row r="319" spans="1:4" ht="12.75">
      <c r="A319" s="58"/>
      <c r="B319" s="52" t="s">
        <v>71</v>
      </c>
      <c r="C319" s="60"/>
      <c r="D319" s="57">
        <v>5000</v>
      </c>
    </row>
    <row r="320" spans="1:4" ht="12.75">
      <c r="A320" s="58">
        <v>3124</v>
      </c>
      <c r="B320" s="52" t="s">
        <v>150</v>
      </c>
      <c r="C320" s="60"/>
      <c r="D320" s="66">
        <f>SUM(D321)</f>
        <v>150</v>
      </c>
    </row>
    <row r="321" spans="1:4" ht="12.75">
      <c r="A321" s="58"/>
      <c r="B321" s="52" t="s">
        <v>71</v>
      </c>
      <c r="C321" s="60"/>
      <c r="D321" s="57">
        <v>150</v>
      </c>
    </row>
    <row r="322" spans="1:4" ht="12.75">
      <c r="A322" s="58">
        <v>3142</v>
      </c>
      <c r="B322" s="52" t="s">
        <v>151</v>
      </c>
      <c r="C322" s="60"/>
      <c r="D322" s="66">
        <f>SUM(D323:D326)</f>
        <v>0</v>
      </c>
    </row>
    <row r="323" spans="1:4" ht="12.75">
      <c r="A323" s="58"/>
      <c r="B323" s="52" t="s">
        <v>26</v>
      </c>
      <c r="C323" s="60"/>
      <c r="D323" s="57">
        <v>642</v>
      </c>
    </row>
    <row r="324" spans="1:4" ht="12.75">
      <c r="A324" s="58"/>
      <c r="B324" s="52" t="s">
        <v>70</v>
      </c>
      <c r="C324" s="60"/>
      <c r="D324" s="57">
        <v>600</v>
      </c>
    </row>
    <row r="325" spans="1:4" ht="12.75">
      <c r="A325" s="58"/>
      <c r="B325" s="52" t="s">
        <v>71</v>
      </c>
      <c r="C325" s="60"/>
      <c r="D325" s="57">
        <v>-2060</v>
      </c>
    </row>
    <row r="326" spans="1:4" ht="12.75">
      <c r="A326" s="58"/>
      <c r="B326" s="52" t="s">
        <v>144</v>
      </c>
      <c r="C326" s="60"/>
      <c r="D326" s="57">
        <v>818</v>
      </c>
    </row>
    <row r="327" spans="1:4" ht="12.75">
      <c r="A327" s="58">
        <v>3143</v>
      </c>
      <c r="B327" s="52" t="s">
        <v>152</v>
      </c>
      <c r="C327" s="60"/>
      <c r="D327" s="66">
        <f>SUM(D328:D330)</f>
        <v>0</v>
      </c>
    </row>
    <row r="328" spans="1:4" ht="12.75">
      <c r="A328" s="58"/>
      <c r="B328" s="52" t="s">
        <v>71</v>
      </c>
      <c r="C328" s="60"/>
      <c r="D328" s="57">
        <v>-6244</v>
      </c>
    </row>
    <row r="329" spans="1:4" ht="12.75">
      <c r="A329" s="58"/>
      <c r="B329" s="52" t="s">
        <v>153</v>
      </c>
      <c r="C329" s="60"/>
      <c r="D329" s="57">
        <v>6000</v>
      </c>
    </row>
    <row r="330" spans="1:4" ht="12.75">
      <c r="A330" s="58"/>
      <c r="B330" s="52" t="s">
        <v>135</v>
      </c>
      <c r="C330" s="60"/>
      <c r="D330" s="57">
        <v>244</v>
      </c>
    </row>
    <row r="331" spans="1:4" ht="12.75">
      <c r="A331" s="58">
        <v>3144</v>
      </c>
      <c r="B331" s="52" t="s">
        <v>154</v>
      </c>
      <c r="C331" s="60"/>
      <c r="D331" s="66">
        <f>SUM(D332:D333)</f>
        <v>0</v>
      </c>
    </row>
    <row r="332" spans="1:4" ht="12.75">
      <c r="A332" s="58"/>
      <c r="B332" s="52" t="s">
        <v>71</v>
      </c>
      <c r="C332" s="60"/>
      <c r="D332" s="57">
        <v>10</v>
      </c>
    </row>
    <row r="333" spans="1:4" ht="12.75">
      <c r="A333" s="58"/>
      <c r="B333" s="52" t="s">
        <v>155</v>
      </c>
      <c r="C333" s="60"/>
      <c r="D333" s="57">
        <v>-10</v>
      </c>
    </row>
    <row r="334" spans="1:4" ht="12.75">
      <c r="A334" s="58">
        <v>3200</v>
      </c>
      <c r="B334" s="52" t="s">
        <v>156</v>
      </c>
      <c r="C334" s="60"/>
      <c r="D334" s="66">
        <f>SUM(D335:D336)</f>
        <v>0</v>
      </c>
    </row>
    <row r="335" spans="1:4" ht="12.75">
      <c r="A335" s="58"/>
      <c r="B335" s="52" t="s">
        <v>26</v>
      </c>
      <c r="C335" s="60"/>
      <c r="D335" s="57">
        <v>-8</v>
      </c>
    </row>
    <row r="336" spans="1:4" ht="12.75">
      <c r="A336" s="58"/>
      <c r="B336" s="52" t="s">
        <v>71</v>
      </c>
      <c r="C336" s="60"/>
      <c r="D336" s="57">
        <v>8</v>
      </c>
    </row>
    <row r="337" spans="1:4" ht="12.75">
      <c r="A337" s="58">
        <v>3201</v>
      </c>
      <c r="B337" s="52" t="s">
        <v>157</v>
      </c>
      <c r="C337" s="60"/>
      <c r="D337" s="66">
        <f>SUM(D338:D343)</f>
        <v>6000</v>
      </c>
    </row>
    <row r="338" spans="1:4" ht="12.75">
      <c r="A338" s="58"/>
      <c r="B338" s="52" t="s">
        <v>26</v>
      </c>
      <c r="C338" s="60"/>
      <c r="D338" s="57">
        <v>5400</v>
      </c>
    </row>
    <row r="339" spans="1:4" ht="12.75">
      <c r="A339" s="58"/>
      <c r="B339" s="52" t="s">
        <v>71</v>
      </c>
      <c r="C339" s="60"/>
      <c r="D339" s="57">
        <v>626</v>
      </c>
    </row>
    <row r="340" spans="1:4" ht="12.75">
      <c r="A340" s="58"/>
      <c r="B340" s="52" t="s">
        <v>153</v>
      </c>
      <c r="C340" s="60"/>
      <c r="D340" s="57">
        <v>-2000</v>
      </c>
    </row>
    <row r="341" spans="1:4" ht="12.75">
      <c r="A341" s="58"/>
      <c r="B341" s="52" t="s">
        <v>155</v>
      </c>
      <c r="C341" s="60"/>
      <c r="D341" s="57">
        <v>228</v>
      </c>
    </row>
    <row r="342" spans="1:4" ht="12.75">
      <c r="A342" s="58"/>
      <c r="B342" s="52" t="s">
        <v>145</v>
      </c>
      <c r="C342" s="60"/>
      <c r="D342" s="57">
        <v>446</v>
      </c>
    </row>
    <row r="343" spans="1:4" ht="12.75">
      <c r="A343" s="58"/>
      <c r="B343" s="52" t="s">
        <v>158</v>
      </c>
      <c r="C343" s="60"/>
      <c r="D343" s="57">
        <v>1300</v>
      </c>
    </row>
    <row r="344" spans="1:4" ht="12.75">
      <c r="A344" s="58">
        <v>3202</v>
      </c>
      <c r="B344" s="52" t="s">
        <v>159</v>
      </c>
      <c r="C344" s="60"/>
      <c r="D344" s="66">
        <f>SUM(D345:D347)</f>
        <v>0</v>
      </c>
    </row>
    <row r="345" spans="1:4" ht="12.75">
      <c r="A345" s="58"/>
      <c r="B345" s="52" t="s">
        <v>26</v>
      </c>
      <c r="C345" s="60"/>
      <c r="D345" s="57">
        <v>-2000</v>
      </c>
    </row>
    <row r="346" spans="1:4" ht="12.75">
      <c r="A346" s="58"/>
      <c r="B346" s="52" t="s">
        <v>70</v>
      </c>
      <c r="C346" s="60"/>
      <c r="D346" s="57">
        <v>-430</v>
      </c>
    </row>
    <row r="347" spans="1:4" ht="12.75">
      <c r="A347" s="58"/>
      <c r="B347" s="52" t="s">
        <v>71</v>
      </c>
      <c r="C347" s="60"/>
      <c r="D347" s="57">
        <v>2430</v>
      </c>
    </row>
    <row r="348" spans="1:4" ht="12.75">
      <c r="A348" s="58">
        <v>3203</v>
      </c>
      <c r="B348" s="65" t="s">
        <v>160</v>
      </c>
      <c r="C348" s="60"/>
      <c r="D348" s="66">
        <f>SUM(D349:D352)</f>
        <v>0</v>
      </c>
    </row>
    <row r="349" spans="1:4" ht="12.75">
      <c r="A349" s="58"/>
      <c r="B349" s="52" t="s">
        <v>70</v>
      </c>
      <c r="C349" s="60"/>
      <c r="D349" s="57">
        <v>17</v>
      </c>
    </row>
    <row r="350" spans="1:4" ht="12.75">
      <c r="A350" s="58"/>
      <c r="B350" s="52" t="s">
        <v>71</v>
      </c>
      <c r="C350" s="60"/>
      <c r="D350" s="57">
        <v>-17</v>
      </c>
    </row>
    <row r="351" spans="1:4" ht="12.75">
      <c r="A351" s="58"/>
      <c r="B351" s="52" t="s">
        <v>74</v>
      </c>
      <c r="C351" s="60"/>
      <c r="D351" s="57">
        <v>4017</v>
      </c>
    </row>
    <row r="352" spans="1:4" ht="12.75">
      <c r="A352" s="58"/>
      <c r="B352" s="65" t="s">
        <v>135</v>
      </c>
      <c r="C352" s="60"/>
      <c r="D352" s="57">
        <v>-4017</v>
      </c>
    </row>
    <row r="353" spans="1:4" ht="12.75">
      <c r="A353" s="58"/>
      <c r="B353" s="52"/>
      <c r="C353" s="60"/>
      <c r="D353" s="57"/>
    </row>
    <row r="354" spans="1:4" ht="12.75">
      <c r="A354" s="58">
        <v>3205</v>
      </c>
      <c r="B354" s="65" t="s">
        <v>161</v>
      </c>
      <c r="C354" s="60"/>
      <c r="D354" s="66">
        <f>SUM(D355:D357)</f>
        <v>2608</v>
      </c>
    </row>
    <row r="355" spans="1:4" ht="12.75">
      <c r="A355" s="58"/>
      <c r="B355" s="52" t="s">
        <v>26</v>
      </c>
      <c r="C355" s="60"/>
      <c r="D355" s="57">
        <v>1270</v>
      </c>
    </row>
    <row r="356" spans="1:4" ht="12.75">
      <c r="A356" s="58"/>
      <c r="B356" s="52" t="s">
        <v>70</v>
      </c>
      <c r="C356" s="60"/>
      <c r="D356" s="57">
        <v>256</v>
      </c>
    </row>
    <row r="357" spans="1:4" ht="12.75">
      <c r="A357" s="58"/>
      <c r="B357" s="52" t="s">
        <v>71</v>
      </c>
      <c r="C357" s="60"/>
      <c r="D357" s="57">
        <v>1082</v>
      </c>
    </row>
    <row r="358" spans="1:4" ht="12.75">
      <c r="A358" s="58">
        <v>3214</v>
      </c>
      <c r="B358" s="52" t="s">
        <v>61</v>
      </c>
      <c r="C358" s="60"/>
      <c r="D358" s="66">
        <f>SUM(D359)</f>
        <v>-4000</v>
      </c>
    </row>
    <row r="359" spans="1:4" ht="12.75">
      <c r="A359" s="58"/>
      <c r="B359" s="52" t="s">
        <v>135</v>
      </c>
      <c r="C359" s="60"/>
      <c r="D359" s="57">
        <v>-4000</v>
      </c>
    </row>
    <row r="360" spans="1:4" ht="12.75">
      <c r="A360" s="58">
        <v>3301</v>
      </c>
      <c r="B360" s="52" t="s">
        <v>162</v>
      </c>
      <c r="C360" s="60"/>
      <c r="D360" s="66">
        <f>SUM(D361:D363)</f>
        <v>0</v>
      </c>
    </row>
    <row r="361" spans="1:4" ht="12.75">
      <c r="A361" s="58"/>
      <c r="B361" s="52" t="s">
        <v>70</v>
      </c>
      <c r="C361" s="60"/>
      <c r="D361" s="57">
        <v>36</v>
      </c>
    </row>
    <row r="362" spans="1:4" ht="12.75">
      <c r="A362" s="58"/>
      <c r="B362" s="52" t="s">
        <v>71</v>
      </c>
      <c r="C362" s="60"/>
      <c r="D362" s="57">
        <v>10517</v>
      </c>
    </row>
    <row r="363" spans="1:4" ht="12.75">
      <c r="A363" s="58"/>
      <c r="B363" s="52" t="s">
        <v>144</v>
      </c>
      <c r="C363" s="60"/>
      <c r="D363" s="57">
        <v>-10553</v>
      </c>
    </row>
    <row r="364" spans="1:4" ht="12.75">
      <c r="A364" s="58">
        <v>3302</v>
      </c>
      <c r="B364" s="52" t="s">
        <v>163</v>
      </c>
      <c r="C364" s="60"/>
      <c r="D364" s="66">
        <f>SUM(D365)</f>
        <v>197000</v>
      </c>
    </row>
    <row r="365" spans="1:4" ht="12.75">
      <c r="A365" s="58"/>
      <c r="B365" s="52" t="s">
        <v>71</v>
      </c>
      <c r="C365" s="60"/>
      <c r="D365" s="57">
        <v>197000</v>
      </c>
    </row>
    <row r="366" spans="1:4" ht="12.75">
      <c r="A366" s="58">
        <v>3309</v>
      </c>
      <c r="B366" s="52" t="s">
        <v>164</v>
      </c>
      <c r="C366" s="60"/>
      <c r="D366" s="66">
        <f>SUM(D367:D368)</f>
        <v>0</v>
      </c>
    </row>
    <row r="367" spans="1:4" ht="12.75">
      <c r="A367" s="58"/>
      <c r="B367" s="52" t="s">
        <v>71</v>
      </c>
      <c r="C367" s="60"/>
      <c r="D367" s="57">
        <v>20</v>
      </c>
    </row>
    <row r="368" spans="1:4" ht="12.75">
      <c r="A368" s="58"/>
      <c r="B368" s="52" t="s">
        <v>145</v>
      </c>
      <c r="C368" s="60"/>
      <c r="D368" s="57">
        <v>-20</v>
      </c>
    </row>
    <row r="369" spans="1:4" ht="12.75">
      <c r="A369" s="58">
        <v>3316</v>
      </c>
      <c r="B369" s="52" t="s">
        <v>50</v>
      </c>
      <c r="C369" s="60"/>
      <c r="D369" s="66">
        <f>SUM(D370:D370)</f>
        <v>15</v>
      </c>
    </row>
    <row r="370" spans="1:4" ht="12.75">
      <c r="A370" s="58"/>
      <c r="B370" s="52" t="s">
        <v>71</v>
      </c>
      <c r="C370" s="60"/>
      <c r="D370" s="57">
        <v>15</v>
      </c>
    </row>
    <row r="371" spans="1:4" ht="12.75">
      <c r="A371" s="58">
        <v>3352</v>
      </c>
      <c r="B371" s="52" t="s">
        <v>53</v>
      </c>
      <c r="C371" s="60"/>
      <c r="D371" s="66">
        <f>SUM(D372:D373)</f>
        <v>0</v>
      </c>
    </row>
    <row r="372" spans="1:4" ht="12.75">
      <c r="A372" s="58"/>
      <c r="B372" s="52" t="s">
        <v>144</v>
      </c>
      <c r="C372" s="60"/>
      <c r="D372" s="57">
        <v>-12263</v>
      </c>
    </row>
    <row r="373" spans="1:4" ht="12.75">
      <c r="A373" s="58"/>
      <c r="B373" s="52" t="s">
        <v>145</v>
      </c>
      <c r="C373" s="60"/>
      <c r="D373" s="57">
        <v>12263</v>
      </c>
    </row>
    <row r="374" spans="1:4" ht="12.75">
      <c r="A374" s="58">
        <v>3354</v>
      </c>
      <c r="B374" s="52" t="s">
        <v>165</v>
      </c>
      <c r="C374" s="60"/>
      <c r="D374" s="66">
        <f>SUM(D375:D376)</f>
        <v>0</v>
      </c>
    </row>
    <row r="375" spans="1:4" ht="12.75">
      <c r="A375" s="58"/>
      <c r="B375" s="52" t="s">
        <v>144</v>
      </c>
      <c r="C375" s="60"/>
      <c r="D375" s="57">
        <v>-62000</v>
      </c>
    </row>
    <row r="376" spans="1:4" ht="12.75">
      <c r="A376" s="58"/>
      <c r="B376" s="52" t="s">
        <v>145</v>
      </c>
      <c r="C376" s="60"/>
      <c r="D376" s="57">
        <v>62000</v>
      </c>
    </row>
    <row r="377" spans="1:4" ht="12.75">
      <c r="A377" s="58">
        <v>3355</v>
      </c>
      <c r="B377" s="52" t="s">
        <v>166</v>
      </c>
      <c r="C377" s="60"/>
      <c r="D377" s="66">
        <f>SUM(D378:D379)</f>
        <v>0</v>
      </c>
    </row>
    <row r="378" spans="1:4" ht="12.75">
      <c r="A378" s="58"/>
      <c r="B378" s="52" t="s">
        <v>70</v>
      </c>
      <c r="C378" s="60"/>
      <c r="D378" s="57">
        <v>400</v>
      </c>
    </row>
    <row r="379" spans="1:4" ht="12.75">
      <c r="A379" s="58"/>
      <c r="B379" s="52" t="s">
        <v>71</v>
      </c>
      <c r="C379" s="60"/>
      <c r="D379" s="57">
        <v>-400</v>
      </c>
    </row>
    <row r="380" spans="1:4" ht="12.75">
      <c r="A380" s="58">
        <v>3412</v>
      </c>
      <c r="B380" s="52" t="s">
        <v>167</v>
      </c>
      <c r="C380" s="60"/>
      <c r="D380" s="66">
        <f>SUM(D381:D383)</f>
        <v>0</v>
      </c>
    </row>
    <row r="381" spans="1:4" ht="12.75">
      <c r="A381" s="58"/>
      <c r="B381" s="52" t="s">
        <v>26</v>
      </c>
      <c r="C381" s="60"/>
      <c r="D381" s="57">
        <v>400</v>
      </c>
    </row>
    <row r="382" spans="1:4" ht="12.75">
      <c r="A382" s="58"/>
      <c r="B382" s="52" t="s">
        <v>70</v>
      </c>
      <c r="C382" s="60"/>
      <c r="D382" s="57">
        <v>170</v>
      </c>
    </row>
    <row r="383" spans="1:4" ht="12.75">
      <c r="A383" s="58"/>
      <c r="B383" s="52" t="s">
        <v>71</v>
      </c>
      <c r="C383" s="60"/>
      <c r="D383" s="57">
        <v>-570</v>
      </c>
    </row>
    <row r="384" spans="1:4" ht="12.75">
      <c r="A384" s="58">
        <v>3413</v>
      </c>
      <c r="B384" s="52" t="s">
        <v>168</v>
      </c>
      <c r="C384" s="60"/>
      <c r="D384" s="66">
        <f>SUM(D385:D387)</f>
        <v>0</v>
      </c>
    </row>
    <row r="385" spans="1:4" ht="12.75">
      <c r="A385" s="58"/>
      <c r="B385" s="52" t="s">
        <v>26</v>
      </c>
      <c r="C385" s="60"/>
      <c r="D385" s="57">
        <v>800</v>
      </c>
    </row>
    <row r="386" spans="1:4" ht="12.75">
      <c r="A386" s="58"/>
      <c r="B386" s="52" t="s">
        <v>70</v>
      </c>
      <c r="C386" s="60"/>
      <c r="D386" s="57">
        <v>200</v>
      </c>
    </row>
    <row r="387" spans="1:4" ht="12.75">
      <c r="A387" s="58"/>
      <c r="B387" s="52" t="s">
        <v>71</v>
      </c>
      <c r="C387" s="60"/>
      <c r="D387" s="57">
        <v>-1000</v>
      </c>
    </row>
    <row r="388" spans="1:4" ht="12.75">
      <c r="A388" s="58">
        <v>3422</v>
      </c>
      <c r="B388" s="52" t="s">
        <v>169</v>
      </c>
      <c r="C388" s="60"/>
      <c r="D388" s="66">
        <f>SUM(D389:D392)</f>
        <v>0</v>
      </c>
    </row>
    <row r="389" spans="1:4" ht="12.75">
      <c r="A389" s="58"/>
      <c r="B389" s="52" t="s">
        <v>70</v>
      </c>
      <c r="C389" s="60"/>
      <c r="D389" s="57">
        <v>800</v>
      </c>
    </row>
    <row r="390" spans="1:4" ht="12.75">
      <c r="A390" s="58"/>
      <c r="B390" s="52" t="s">
        <v>71</v>
      </c>
      <c r="C390" s="60"/>
      <c r="D390" s="57">
        <v>-3125</v>
      </c>
    </row>
    <row r="391" spans="1:4" ht="12.75">
      <c r="A391" s="58"/>
      <c r="B391" s="52" t="s">
        <v>144</v>
      </c>
      <c r="C391" s="60"/>
      <c r="D391" s="57">
        <v>2000</v>
      </c>
    </row>
    <row r="392" spans="1:4" ht="12.75">
      <c r="A392" s="58"/>
      <c r="B392" s="52" t="s">
        <v>135</v>
      </c>
      <c r="C392" s="60"/>
      <c r="D392" s="57">
        <v>325</v>
      </c>
    </row>
    <row r="393" spans="1:4" ht="12.75">
      <c r="A393" s="58">
        <v>3423</v>
      </c>
      <c r="B393" s="52" t="s">
        <v>170</v>
      </c>
      <c r="C393" s="60"/>
      <c r="D393" s="66">
        <f>SUM(D394:D396)</f>
        <v>-588</v>
      </c>
    </row>
    <row r="394" spans="1:4" ht="12.75">
      <c r="A394" s="58"/>
      <c r="B394" s="52" t="s">
        <v>26</v>
      </c>
      <c r="C394" s="60"/>
      <c r="D394" s="57">
        <v>100</v>
      </c>
    </row>
    <row r="395" spans="1:4" ht="12.75">
      <c r="A395" s="58"/>
      <c r="B395" s="52" t="s">
        <v>70</v>
      </c>
      <c r="C395" s="60"/>
      <c r="D395" s="57">
        <v>1200</v>
      </c>
    </row>
    <row r="396" spans="1:4" ht="12.75">
      <c r="A396" s="58"/>
      <c r="B396" s="52" t="s">
        <v>71</v>
      </c>
      <c r="C396" s="60"/>
      <c r="D396" s="57">
        <v>-1888</v>
      </c>
    </row>
    <row r="397" spans="1:4" ht="12.75">
      <c r="A397" s="58">
        <v>3424</v>
      </c>
      <c r="B397" s="52" t="s">
        <v>171</v>
      </c>
      <c r="C397" s="60"/>
      <c r="D397" s="66">
        <f>SUM(D398:D399)</f>
        <v>0</v>
      </c>
    </row>
    <row r="398" spans="1:4" ht="12.75">
      <c r="A398" s="58"/>
      <c r="B398" s="52" t="s">
        <v>26</v>
      </c>
      <c r="C398" s="60"/>
      <c r="D398" s="57">
        <v>-1000</v>
      </c>
    </row>
    <row r="399" spans="1:4" ht="12.75">
      <c r="A399" s="58"/>
      <c r="B399" s="52" t="s">
        <v>71</v>
      </c>
      <c r="C399" s="60"/>
      <c r="D399" s="57">
        <v>1000</v>
      </c>
    </row>
    <row r="400" spans="1:4" ht="12.75">
      <c r="A400" s="58">
        <v>3427</v>
      </c>
      <c r="B400" s="52" t="s">
        <v>172</v>
      </c>
      <c r="C400" s="60"/>
      <c r="D400" s="66">
        <f>SUM(D401:D403)</f>
        <v>0</v>
      </c>
    </row>
    <row r="401" spans="1:4" ht="12.75">
      <c r="A401" s="58"/>
      <c r="B401" s="52" t="s">
        <v>26</v>
      </c>
      <c r="C401" s="60"/>
      <c r="D401" s="57">
        <v>2200</v>
      </c>
    </row>
    <row r="402" spans="1:4" ht="12.75">
      <c r="A402" s="58"/>
      <c r="B402" s="52" t="s">
        <v>70</v>
      </c>
      <c r="C402" s="60"/>
      <c r="D402" s="57">
        <v>540</v>
      </c>
    </row>
    <row r="403" spans="1:4" ht="12.75">
      <c r="A403" s="58"/>
      <c r="B403" s="52" t="s">
        <v>71</v>
      </c>
      <c r="C403" s="60"/>
      <c r="D403" s="57">
        <v>-2740</v>
      </c>
    </row>
    <row r="404" spans="1:4" ht="12.75">
      <c r="A404" s="58">
        <v>3426</v>
      </c>
      <c r="B404" s="52" t="s">
        <v>62</v>
      </c>
      <c r="C404" s="60"/>
      <c r="D404" s="66">
        <f>SUM(D405)</f>
        <v>6000</v>
      </c>
    </row>
    <row r="405" spans="1:4" ht="12.75">
      <c r="A405" s="58"/>
      <c r="B405" s="52" t="s">
        <v>71</v>
      </c>
      <c r="C405" s="60"/>
      <c r="D405" s="57">
        <v>6000</v>
      </c>
    </row>
    <row r="406" spans="1:4" ht="12.75">
      <c r="A406" s="58">
        <v>3451</v>
      </c>
      <c r="B406" s="52" t="s">
        <v>173</v>
      </c>
      <c r="C406" s="60"/>
      <c r="D406" s="66">
        <f>SUM(D407:D408)</f>
        <v>431</v>
      </c>
    </row>
    <row r="407" spans="1:4" ht="12.75">
      <c r="A407" s="58"/>
      <c r="B407" s="52" t="s">
        <v>71</v>
      </c>
      <c r="C407" s="60"/>
      <c r="D407" s="57">
        <v>200</v>
      </c>
    </row>
    <row r="408" spans="1:4" ht="12.75">
      <c r="A408" s="58"/>
      <c r="B408" s="52" t="s">
        <v>135</v>
      </c>
      <c r="C408" s="60"/>
      <c r="D408" s="57">
        <v>231</v>
      </c>
    </row>
    <row r="409" spans="1:4" ht="12.75">
      <c r="A409" s="67" t="s">
        <v>141</v>
      </c>
      <c r="B409" s="52"/>
      <c r="C409" s="60"/>
      <c r="D409" s="66">
        <f>SUM(D404+D358+D354+D348+D344+D337+D334+D331+D327+D322+D315+D310+D307+D305+D406+D400+D397+D393+D388+D384+D380+D377+D374+D371+D369+D366+D360+D320+D313+D364+D318)</f>
        <v>221711</v>
      </c>
    </row>
    <row r="410" spans="1:4" ht="12.75">
      <c r="A410" s="67"/>
      <c r="B410" s="52"/>
      <c r="C410" s="60"/>
      <c r="D410" s="66"/>
    </row>
    <row r="411" spans="1:4" ht="12.75">
      <c r="A411" s="67"/>
      <c r="B411" s="52"/>
      <c r="C411" s="60"/>
      <c r="D411" s="66"/>
    </row>
    <row r="412" spans="1:4" ht="12.75">
      <c r="A412" s="67"/>
      <c r="B412" s="65"/>
      <c r="C412" s="60"/>
      <c r="D412" s="66"/>
    </row>
    <row r="413" spans="1:4" ht="12.75">
      <c r="A413" s="67" t="s">
        <v>174</v>
      </c>
      <c r="B413" s="65"/>
      <c r="C413" s="60"/>
      <c r="D413" s="66"/>
    </row>
    <row r="414" spans="1:4" ht="12.75">
      <c r="A414" s="58">
        <v>3911</v>
      </c>
      <c r="B414" s="52" t="s">
        <v>175</v>
      </c>
      <c r="C414" s="60"/>
      <c r="D414" s="57">
        <v>1772</v>
      </c>
    </row>
    <row r="415" spans="1:4" ht="12.75">
      <c r="A415" s="58">
        <v>3923</v>
      </c>
      <c r="B415" s="52" t="s">
        <v>176</v>
      </c>
      <c r="C415" s="60"/>
      <c r="D415" s="57">
        <f>SUM(D416:D417)</f>
        <v>0</v>
      </c>
    </row>
    <row r="416" spans="1:4" ht="12.75">
      <c r="A416" s="58"/>
      <c r="B416" s="52" t="s">
        <v>177</v>
      </c>
      <c r="C416" s="60"/>
      <c r="D416" s="57">
        <v>-836</v>
      </c>
    </row>
    <row r="417" spans="1:4" ht="12.75">
      <c r="A417" s="58"/>
      <c r="B417" s="52" t="s">
        <v>147</v>
      </c>
      <c r="C417" s="60"/>
      <c r="D417" s="57">
        <v>836</v>
      </c>
    </row>
    <row r="418" spans="1:4" ht="12.75">
      <c r="A418" s="58">
        <v>3924</v>
      </c>
      <c r="B418" s="52" t="s">
        <v>178</v>
      </c>
      <c r="C418" s="60"/>
      <c r="D418" s="57">
        <f>SUM(D419:D420)</f>
        <v>0</v>
      </c>
    </row>
    <row r="419" spans="1:4" ht="12.75">
      <c r="A419" s="58"/>
      <c r="B419" s="52" t="s">
        <v>177</v>
      </c>
      <c r="C419" s="60"/>
      <c r="D419" s="57">
        <v>-2000</v>
      </c>
    </row>
    <row r="420" spans="1:4" ht="12.75">
      <c r="A420" s="58"/>
      <c r="B420" s="52" t="s">
        <v>147</v>
      </c>
      <c r="C420" s="60"/>
      <c r="D420" s="57">
        <v>2000</v>
      </c>
    </row>
    <row r="421" spans="1:4" ht="12.75">
      <c r="A421" s="58">
        <v>3925</v>
      </c>
      <c r="B421" s="52" t="s">
        <v>179</v>
      </c>
      <c r="C421" s="60"/>
      <c r="D421" s="57">
        <v>4000</v>
      </c>
    </row>
    <row r="422" spans="1:4" ht="12.75">
      <c r="A422" s="58">
        <v>3942</v>
      </c>
      <c r="B422" s="52" t="s">
        <v>180</v>
      </c>
      <c r="C422" s="60"/>
      <c r="D422" s="57">
        <v>-197000</v>
      </c>
    </row>
    <row r="423" spans="1:4" ht="12.75">
      <c r="A423" s="67" t="s">
        <v>174</v>
      </c>
      <c r="B423" s="52"/>
      <c r="C423" s="60"/>
      <c r="D423" s="66">
        <f>SUM(D414+D415+D421+D422+D418)</f>
        <v>-191228</v>
      </c>
    </row>
    <row r="424" spans="1:4" ht="12.75">
      <c r="A424" s="58"/>
      <c r="B424" s="52"/>
      <c r="C424" s="60"/>
      <c r="D424" s="57"/>
    </row>
    <row r="425" spans="1:4" ht="12.75">
      <c r="A425" s="67" t="s">
        <v>63</v>
      </c>
      <c r="B425" s="52"/>
      <c r="C425" s="60"/>
      <c r="D425" s="57"/>
    </row>
    <row r="426" spans="1:4" ht="12.75">
      <c r="A426" s="58">
        <v>4111</v>
      </c>
      <c r="B426" s="52" t="s">
        <v>181</v>
      </c>
      <c r="C426" s="60"/>
      <c r="D426" s="57">
        <v>3889</v>
      </c>
    </row>
    <row r="427" spans="1:4" ht="12.75">
      <c r="A427" s="58">
        <v>4014</v>
      </c>
      <c r="B427" s="52" t="s">
        <v>201</v>
      </c>
      <c r="C427" s="60"/>
      <c r="D427" s="57">
        <v>-10000</v>
      </c>
    </row>
    <row r="428" spans="1:4" ht="12.75">
      <c r="A428" s="58">
        <v>4015</v>
      </c>
      <c r="B428" s="52" t="s">
        <v>202</v>
      </c>
      <c r="C428" s="60"/>
      <c r="D428" s="57">
        <v>-30000</v>
      </c>
    </row>
    <row r="429" spans="1:4" ht="12.75">
      <c r="A429" s="58">
        <v>4115</v>
      </c>
      <c r="B429" s="52" t="s">
        <v>182</v>
      </c>
      <c r="C429" s="60"/>
      <c r="D429" s="57">
        <v>-10000</v>
      </c>
    </row>
    <row r="430" spans="1:4" ht="12.75">
      <c r="A430" s="58">
        <v>4121</v>
      </c>
      <c r="B430" s="52" t="s">
        <v>183</v>
      </c>
      <c r="C430" s="60"/>
      <c r="D430" s="66">
        <f>SUM(D431:D432)</f>
        <v>0</v>
      </c>
    </row>
    <row r="431" spans="1:4" ht="12.75">
      <c r="A431" s="58"/>
      <c r="B431" s="52" t="s">
        <v>71</v>
      </c>
      <c r="C431" s="60"/>
      <c r="D431" s="57">
        <v>172</v>
      </c>
    </row>
    <row r="432" spans="1:4" ht="12.75">
      <c r="A432" s="58"/>
      <c r="B432" s="52" t="s">
        <v>74</v>
      </c>
      <c r="C432" s="60"/>
      <c r="D432" s="57">
        <v>-172</v>
      </c>
    </row>
    <row r="433" spans="1:4" ht="12.75">
      <c r="A433" s="58">
        <v>4122</v>
      </c>
      <c r="B433" s="52" t="s">
        <v>184</v>
      </c>
      <c r="C433" s="60"/>
      <c r="D433" s="66">
        <f>SUM(D434:D435)</f>
        <v>24000</v>
      </c>
    </row>
    <row r="434" spans="1:4" ht="12.75">
      <c r="A434" s="67"/>
      <c r="B434" s="52" t="s">
        <v>71</v>
      </c>
      <c r="C434" s="60"/>
      <c r="D434" s="57">
        <v>931</v>
      </c>
    </row>
    <row r="435" spans="1:4" ht="12.75">
      <c r="A435" s="67"/>
      <c r="B435" s="52" t="s">
        <v>74</v>
      </c>
      <c r="C435" s="60"/>
      <c r="D435" s="57">
        <v>23069</v>
      </c>
    </row>
    <row r="436" spans="1:4" ht="12.75">
      <c r="A436" s="58">
        <v>4131</v>
      </c>
      <c r="B436" s="52" t="s">
        <v>185</v>
      </c>
      <c r="C436" s="60"/>
      <c r="D436" s="66">
        <f>SUM(D437:D438)</f>
        <v>0</v>
      </c>
    </row>
    <row r="437" spans="1:4" ht="12.75">
      <c r="A437" s="67"/>
      <c r="B437" s="52" t="s">
        <v>71</v>
      </c>
      <c r="C437" s="60"/>
      <c r="D437" s="57">
        <v>333</v>
      </c>
    </row>
    <row r="438" spans="1:4" ht="12.75">
      <c r="A438" s="67"/>
      <c r="B438" s="52" t="s">
        <v>74</v>
      </c>
      <c r="C438" s="60"/>
      <c r="D438" s="57">
        <v>-333</v>
      </c>
    </row>
    <row r="439" spans="1:4" ht="12.75">
      <c r="A439" s="58">
        <v>4133</v>
      </c>
      <c r="B439" s="52" t="s">
        <v>186</v>
      </c>
      <c r="C439" s="60"/>
      <c r="D439" s="66">
        <f>SUM(D440:D441)</f>
        <v>0</v>
      </c>
    </row>
    <row r="440" spans="1:4" ht="12.75">
      <c r="A440" s="67"/>
      <c r="B440" s="52" t="s">
        <v>71</v>
      </c>
      <c r="C440" s="60"/>
      <c r="D440" s="57">
        <v>190</v>
      </c>
    </row>
    <row r="441" spans="1:4" ht="12.75">
      <c r="A441" s="67"/>
      <c r="B441" s="52" t="s">
        <v>74</v>
      </c>
      <c r="C441" s="60"/>
      <c r="D441" s="57">
        <v>-190</v>
      </c>
    </row>
    <row r="442" spans="1:4" ht="12.75">
      <c r="A442" s="58">
        <v>4135</v>
      </c>
      <c r="B442" s="52" t="s">
        <v>187</v>
      </c>
      <c r="C442" s="60"/>
      <c r="D442" s="66">
        <f>SUM(D443:D444)</f>
        <v>-238</v>
      </c>
    </row>
    <row r="443" spans="1:4" ht="12.75">
      <c r="A443" s="58"/>
      <c r="B443" s="52" t="s">
        <v>71</v>
      </c>
      <c r="C443" s="60"/>
      <c r="D443" s="57">
        <v>-66008</v>
      </c>
    </row>
    <row r="444" spans="1:4" ht="12.75">
      <c r="A444" s="58"/>
      <c r="B444" s="52" t="s">
        <v>74</v>
      </c>
      <c r="C444" s="60"/>
      <c r="D444" s="57">
        <v>65770</v>
      </c>
    </row>
    <row r="445" spans="1:4" ht="12.75">
      <c r="A445" s="58">
        <v>4137</v>
      </c>
      <c r="B445" s="52" t="s">
        <v>188</v>
      </c>
      <c r="C445" s="60"/>
      <c r="D445" s="66">
        <f>SUM(D446:D450)</f>
        <v>0</v>
      </c>
    </row>
    <row r="446" spans="1:4" ht="12.75">
      <c r="A446" s="58"/>
      <c r="B446" s="52" t="s">
        <v>26</v>
      </c>
      <c r="C446" s="60"/>
      <c r="D446" s="57">
        <v>491</v>
      </c>
    </row>
    <row r="447" spans="1:4" ht="12.75">
      <c r="A447" s="58"/>
      <c r="B447" s="52" t="s">
        <v>70</v>
      </c>
      <c r="C447" s="60"/>
      <c r="D447" s="57">
        <v>119</v>
      </c>
    </row>
    <row r="448" spans="1:4" ht="12.75">
      <c r="A448" s="58"/>
      <c r="B448" s="52" t="s">
        <v>71</v>
      </c>
      <c r="C448" s="60"/>
      <c r="D448" s="57">
        <v>334</v>
      </c>
    </row>
    <row r="449" spans="1:4" ht="12.75">
      <c r="A449" s="67"/>
      <c r="B449" s="52" t="s">
        <v>74</v>
      </c>
      <c r="C449" s="60"/>
      <c r="D449" s="57">
        <v>-3697</v>
      </c>
    </row>
    <row r="450" spans="1:4" ht="12.75">
      <c r="A450" s="67"/>
      <c r="B450" s="52" t="s">
        <v>135</v>
      </c>
      <c r="C450" s="60"/>
      <c r="D450" s="57">
        <v>2753</v>
      </c>
    </row>
    <row r="451" spans="1:4" ht="12.75">
      <c r="A451" s="58">
        <v>4270</v>
      </c>
      <c r="B451" s="52" t="s">
        <v>90</v>
      </c>
      <c r="C451" s="60"/>
      <c r="D451" s="57">
        <v>-1176000</v>
      </c>
    </row>
    <row r="452" spans="1:4" ht="12.75">
      <c r="A452" s="58">
        <v>4281</v>
      </c>
      <c r="B452" s="52" t="s">
        <v>189</v>
      </c>
      <c r="C452" s="60"/>
      <c r="D452" s="66">
        <f>SUM(D453:D454)</f>
        <v>0</v>
      </c>
    </row>
    <row r="453" spans="1:4" ht="12.75">
      <c r="A453" s="58"/>
      <c r="B453" s="52" t="s">
        <v>71</v>
      </c>
      <c r="C453" s="60"/>
      <c r="D453" s="57">
        <v>9315</v>
      </c>
    </row>
    <row r="454" spans="1:4" ht="12.75">
      <c r="A454" s="58"/>
      <c r="B454" s="52" t="s">
        <v>74</v>
      </c>
      <c r="C454" s="60"/>
      <c r="D454" s="57">
        <v>-9315</v>
      </c>
    </row>
    <row r="455" spans="1:4" ht="12.75">
      <c r="A455" s="58">
        <v>4310</v>
      </c>
      <c r="B455" s="52" t="s">
        <v>190</v>
      </c>
      <c r="C455" s="60"/>
      <c r="D455" s="66">
        <f>SUM(D456:D457)</f>
        <v>0</v>
      </c>
    </row>
    <row r="456" spans="1:4" ht="12.75">
      <c r="A456" s="58"/>
      <c r="B456" s="52" t="s">
        <v>71</v>
      </c>
      <c r="C456" s="60"/>
      <c r="D456" s="57">
        <v>413</v>
      </c>
    </row>
    <row r="457" spans="1:4" ht="12.75">
      <c r="A457" s="58"/>
      <c r="B457" s="52" t="s">
        <v>74</v>
      </c>
      <c r="C457" s="60"/>
      <c r="D457" s="57">
        <v>-413</v>
      </c>
    </row>
    <row r="458" spans="1:4" ht="12.75">
      <c r="A458" s="67" t="s">
        <v>66</v>
      </c>
      <c r="B458" s="52"/>
      <c r="C458" s="60"/>
      <c r="D458" s="66">
        <f>SUM(D451+D430+D433+D436+D439+D442+D445+D455+D429+D426+D452+D427+D428)</f>
        <v>-1198349</v>
      </c>
    </row>
    <row r="459" spans="1:4" ht="12.75">
      <c r="A459" s="58"/>
      <c r="B459" s="52"/>
      <c r="C459" s="60"/>
      <c r="D459" s="57"/>
    </row>
    <row r="460" spans="1:4" ht="12.75">
      <c r="A460" s="67" t="s">
        <v>56</v>
      </c>
      <c r="B460" s="52"/>
      <c r="C460" s="60"/>
      <c r="D460" s="57"/>
    </row>
    <row r="461" spans="1:4" ht="12.75">
      <c r="A461" s="58">
        <v>5033</v>
      </c>
      <c r="B461" s="52" t="s">
        <v>191</v>
      </c>
      <c r="C461" s="60"/>
      <c r="D461" s="66">
        <f>SUM(D462:D463)</f>
        <v>0</v>
      </c>
    </row>
    <row r="462" spans="1:4" ht="12.75">
      <c r="A462" s="58"/>
      <c r="B462" s="52" t="s">
        <v>71</v>
      </c>
      <c r="C462" s="60"/>
      <c r="D462" s="57">
        <v>600</v>
      </c>
    </row>
    <row r="463" spans="1:4" ht="12.75">
      <c r="A463" s="58"/>
      <c r="B463" s="52" t="s">
        <v>135</v>
      </c>
      <c r="C463" s="60"/>
      <c r="D463" s="57">
        <v>-600</v>
      </c>
    </row>
    <row r="464" spans="1:4" ht="12.75">
      <c r="A464" s="58">
        <v>5038</v>
      </c>
      <c r="B464" s="52" t="s">
        <v>192</v>
      </c>
      <c r="C464" s="60"/>
      <c r="D464" s="57">
        <v>599528</v>
      </c>
    </row>
    <row r="465" spans="1:4" ht="12.75">
      <c r="A465" s="58">
        <v>5041</v>
      </c>
      <c r="B465" s="52" t="s">
        <v>193</v>
      </c>
      <c r="C465" s="60"/>
      <c r="D465" s="66">
        <f>SUM(D466:D469)</f>
        <v>0</v>
      </c>
    </row>
    <row r="466" spans="1:4" ht="12.75">
      <c r="A466" s="58"/>
      <c r="B466" s="62" t="s">
        <v>26</v>
      </c>
      <c r="C466" s="63"/>
      <c r="D466" s="64">
        <v>202</v>
      </c>
    </row>
    <row r="467" spans="1:4" ht="12.75">
      <c r="A467" s="58"/>
      <c r="B467" s="62" t="s">
        <v>70</v>
      </c>
      <c r="C467" s="63"/>
      <c r="D467" s="64">
        <v>49</v>
      </c>
    </row>
    <row r="468" spans="1:4" ht="12.75">
      <c r="A468" s="58"/>
      <c r="B468" s="62" t="s">
        <v>71</v>
      </c>
      <c r="C468" s="63"/>
      <c r="D468" s="64">
        <v>3397</v>
      </c>
    </row>
    <row r="469" spans="1:4" ht="12.75">
      <c r="A469" s="58"/>
      <c r="B469" s="62" t="s">
        <v>135</v>
      </c>
      <c r="C469" s="63"/>
      <c r="D469" s="64">
        <v>-3648</v>
      </c>
    </row>
    <row r="470" spans="1:4" ht="12.75">
      <c r="A470" s="67" t="s">
        <v>58</v>
      </c>
      <c r="B470" s="52"/>
      <c r="C470" s="60"/>
      <c r="D470" s="66">
        <f>SUM(D461+D465+D464)</f>
        <v>599528</v>
      </c>
    </row>
    <row r="471" spans="1:4" ht="12.75">
      <c r="A471" s="67" t="s">
        <v>194</v>
      </c>
      <c r="B471" s="65"/>
      <c r="C471" s="60"/>
      <c r="D471" s="57"/>
    </row>
    <row r="472" spans="1:4" ht="12.75">
      <c r="A472" s="58">
        <v>6130</v>
      </c>
      <c r="B472" s="52" t="s">
        <v>195</v>
      </c>
      <c r="C472" s="60"/>
      <c r="D472" s="57">
        <v>579</v>
      </c>
    </row>
    <row r="473" spans="1:4" ht="12.75">
      <c r="A473" s="67" t="s">
        <v>196</v>
      </c>
      <c r="B473" s="52"/>
      <c r="C473" s="60"/>
      <c r="D473" s="66">
        <f>SUM(D472)</f>
        <v>579</v>
      </c>
    </row>
    <row r="474" spans="1:4" ht="12.75">
      <c r="A474" s="58"/>
      <c r="B474" s="52"/>
      <c r="C474" s="60"/>
      <c r="D474" s="57"/>
    </row>
    <row r="475" spans="1:4" ht="15">
      <c r="A475" s="37" t="s">
        <v>78</v>
      </c>
      <c r="B475" s="52"/>
      <c r="C475" s="61">
        <f>SUM(C216)</f>
        <v>-281276</v>
      </c>
      <c r="D475" s="66">
        <f>SUM(D473+D470+D458+D423+D409+D302+D291+D224+D249+D279)</f>
        <v>-364338</v>
      </c>
    </row>
    <row r="476" spans="1:4" ht="12.75">
      <c r="A476" s="58"/>
      <c r="B476" s="52"/>
      <c r="C476" s="60"/>
      <c r="D476" s="57"/>
    </row>
    <row r="477" spans="1:4" ht="12.75">
      <c r="A477" s="58">
        <v>6110</v>
      </c>
      <c r="B477" s="52" t="s">
        <v>197</v>
      </c>
      <c r="C477" s="60"/>
      <c r="D477" s="57">
        <v>66469</v>
      </c>
    </row>
    <row r="478" spans="1:4" ht="12.75">
      <c r="A478" s="58"/>
      <c r="B478" s="52"/>
      <c r="C478" s="60"/>
      <c r="D478" s="57"/>
    </row>
    <row r="479" spans="1:4" ht="15">
      <c r="A479" s="68" t="s">
        <v>198</v>
      </c>
      <c r="B479" s="52"/>
      <c r="C479" s="61">
        <f>SUM(C477+C475+C137+C116+C102)</f>
        <v>-158391</v>
      </c>
      <c r="D479" s="61">
        <f>SUM(D477+D475+D137+D116+D102)</f>
        <v>-158391</v>
      </c>
    </row>
    <row r="480" spans="1:4" ht="12.75">
      <c r="A480" s="58"/>
      <c r="B480" s="52"/>
      <c r="C480" s="60"/>
      <c r="D480" s="57"/>
    </row>
  </sheetData>
  <sheetProtection/>
  <mergeCells count="2">
    <mergeCell ref="A1:D1"/>
    <mergeCell ref="A2:D2"/>
  </mergeCells>
  <printOptions/>
  <pageMargins left="0.3937007874015748" right="0.3937007874015748" top="0.7874015748031497" bottom="0.7874015748031497" header="0.5118110236220472" footer="0.11811023622047245"/>
  <pageSetup firstPageNumber="1" useFirstPageNumber="1" horizontalDpi="600" verticalDpi="600" orientation="portrait" paperSize="9" scale="9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Ferencvárosi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romhanyi.ildiko</dc:creator>
  <cp:keywords/>
  <dc:description/>
  <cp:lastModifiedBy>romhanyi.ildiko</cp:lastModifiedBy>
  <cp:lastPrinted>2013-09-23T15:39:16Z</cp:lastPrinted>
  <dcterms:created xsi:type="dcterms:W3CDTF">2013-09-09T11:01:53Z</dcterms:created>
  <dcterms:modified xsi:type="dcterms:W3CDTF">2013-09-26T06:35:05Z</dcterms:modified>
  <cp:category/>
  <cp:version/>
  <cp:contentType/>
  <cp:contentStatus/>
</cp:coreProperties>
</file>