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640" activeTab="0"/>
  </bookViews>
  <sheets>
    <sheet name="Augusztus 27." sheetId="1" r:id="rId1"/>
  </sheets>
  <definedNames/>
  <calcPr fullCalcOnLoad="1"/>
</workbook>
</file>

<file path=xl/sharedStrings.xml><?xml version="1.0" encoding="utf-8"?>
<sst xmlns="http://schemas.openxmlformats.org/spreadsheetml/2006/main" count="323" uniqueCount="153">
  <si>
    <t>A 2014. évi költségvetés módosítása</t>
  </si>
  <si>
    <t>eFt</t>
  </si>
  <si>
    <t>Sorsz.</t>
  </si>
  <si>
    <t>Megnevezések</t>
  </si>
  <si>
    <t>Bevételek</t>
  </si>
  <si>
    <t>Kiadások</t>
  </si>
  <si>
    <t>I. Állami pénzeszköz átvétellel kapcsolatos előirányzat módosítás</t>
  </si>
  <si>
    <t>1/b. sz. melléklet</t>
  </si>
  <si>
    <t>Települési önkormányzatok szoc. és gyermekjóléti és gyermekétk. fel. tám.</t>
  </si>
  <si>
    <t xml:space="preserve">    - lakásfenntartási támogatás </t>
  </si>
  <si>
    <t xml:space="preserve">    - adósságkezelési támogatás </t>
  </si>
  <si>
    <t xml:space="preserve">    - rendszeres szociális segély </t>
  </si>
  <si>
    <t xml:space="preserve">    - foglalkoztatást helyettesítő támogatás </t>
  </si>
  <si>
    <t xml:space="preserve">    - óvodáztatási támogatás</t>
  </si>
  <si>
    <t>Működési célú központosított előirányzatok</t>
  </si>
  <si>
    <t xml:space="preserve">    - 2014. V-VI. havi bérkompenzáció</t>
  </si>
  <si>
    <t xml:space="preserve">    - kiegészítő gyermekvédelmi támogatás</t>
  </si>
  <si>
    <t xml:space="preserve">    - belterületi földutak szilárd burkolattal való ellátása </t>
  </si>
  <si>
    <t xml:space="preserve">    - nyári gyermekétkeztetés támogatása</t>
  </si>
  <si>
    <t xml:space="preserve">    - szociális- és gyermekvédelmi ágazati pótlék</t>
  </si>
  <si>
    <t xml:space="preserve">    - Utcai Szociális Munka pályázat 2014. I-II. negyedév</t>
  </si>
  <si>
    <t>Egyéb működési célú támogatások bevételei Áh-n belülről</t>
  </si>
  <si>
    <t xml:space="preserve">    - Utcai Szociális Munka pályázat 2014. I-III. negyedév</t>
  </si>
  <si>
    <t xml:space="preserve">    - Nemzeti Kulturális Alaptól pályázati támogatás</t>
  </si>
  <si>
    <t>1/b. sz. melléklet összesen</t>
  </si>
  <si>
    <t>2. sz. melléklet</t>
  </si>
  <si>
    <t>FESZGYI (Utcai Szociális Munka pályázat 2014. III. negyedév)</t>
  </si>
  <si>
    <t>Személyi juttatások</t>
  </si>
  <si>
    <t>Munkaad. terhelő jár. és szoc. hozzáj adó</t>
  </si>
  <si>
    <t>2. sz. melléklet összesen</t>
  </si>
  <si>
    <t>2. sz. melléklet (2014. V-VI. havi bérkompenzáció)</t>
  </si>
  <si>
    <t>Csicsergő Óvoda</t>
  </si>
  <si>
    <t>Csudafa Óvoda</t>
  </si>
  <si>
    <t>Epres Óvoda</t>
  </si>
  <si>
    <t>Kerekerdő Óvoda</t>
  </si>
  <si>
    <t>Kicsi Bocs Óvoda</t>
  </si>
  <si>
    <t>Liliom Óvoda</t>
  </si>
  <si>
    <t>Méhecske Óvoda</t>
  </si>
  <si>
    <t>Napfény Óvoda</t>
  </si>
  <si>
    <t>Ugrifüles Óvoda</t>
  </si>
  <si>
    <t xml:space="preserve">Ferencvárosi Intézmény Üzemeltetési Központ </t>
  </si>
  <si>
    <t>Ferencvárosi Egyesített Bölcsődék</t>
  </si>
  <si>
    <t xml:space="preserve">FESZGYI   </t>
  </si>
  <si>
    <t xml:space="preserve">Ferencvárosi Művelődési Központ </t>
  </si>
  <si>
    <t>3/a. sz. melléklet (2014. V-VI. havi bérkompenzáció)</t>
  </si>
  <si>
    <t>Polgármesteri hivatal igazgatási kiadásai</t>
  </si>
  <si>
    <t>3/a. sz. melléklet összesen</t>
  </si>
  <si>
    <t>3/b. sz. melléklet (2014. V-VI. havi bérkompenzáció)</t>
  </si>
  <si>
    <t>Közterület-felügyelet</t>
  </si>
  <si>
    <t>3/b. sz. melléklet összesen</t>
  </si>
  <si>
    <t>3/c. sz. melléklet</t>
  </si>
  <si>
    <t xml:space="preserve">Csökkent munkaképességüek rendszeres szoc.segélye </t>
  </si>
  <si>
    <t xml:space="preserve">Aktív korúak rendszeres szociális segélye </t>
  </si>
  <si>
    <t xml:space="preserve">Foglalkoztatást helyettesítő támogatás </t>
  </si>
  <si>
    <t xml:space="preserve">Lakásfenntartási támogatás </t>
  </si>
  <si>
    <t>Rendkívüli gyermekvédelmi támogatás</t>
  </si>
  <si>
    <t>Óvodáztatási támogatás</t>
  </si>
  <si>
    <t xml:space="preserve">Adósságkezelési támogatás </t>
  </si>
  <si>
    <t>Gyermekétkeztetés támogatása</t>
  </si>
  <si>
    <t>3/c. sz. melléklet összesen</t>
  </si>
  <si>
    <t>5. sz. melléklet</t>
  </si>
  <si>
    <t xml:space="preserve">Kerületi földutak szilárd burkolattal való ellátása </t>
  </si>
  <si>
    <t xml:space="preserve">Világító üvegtextil és térinstalláció elkészítése, felállítása </t>
  </si>
  <si>
    <t>5. sz. melléklet összesen</t>
  </si>
  <si>
    <t>6. sz. melléklet</t>
  </si>
  <si>
    <t>Általános tartalék</t>
  </si>
  <si>
    <t>6.sz. melléklet összesen</t>
  </si>
  <si>
    <t xml:space="preserve">I. Állami pénzeszköz átvétellel kapcsolatos előirányzat módosítás </t>
  </si>
  <si>
    <t>II. Képviselőtestületi döntést igénylő előirányzat módosítások</t>
  </si>
  <si>
    <t>Egyéb működési célú támogatások bevételei Án-n belülről</t>
  </si>
  <si>
    <t>Tulajdonosi bevételek</t>
  </si>
  <si>
    <t>Egyéb működési bevételek</t>
  </si>
  <si>
    <t>Parkolóhely megváltás</t>
  </si>
  <si>
    <t>Egyéb szolgáltatás</t>
  </si>
  <si>
    <t>Kiszámlázott általános forgalmi adó</t>
  </si>
  <si>
    <t>Kamatbevételek</t>
  </si>
  <si>
    <t>FMK</t>
  </si>
  <si>
    <t>1/c. sz. melléklet</t>
  </si>
  <si>
    <t>Elvonások és befizetések</t>
  </si>
  <si>
    <t>Dologi kiadások</t>
  </si>
  <si>
    <t>Egyéb működési célú kiadások</t>
  </si>
  <si>
    <t>Balázs Béla u. 5.</t>
  </si>
  <si>
    <t>1/c. sz. melléklet összesen</t>
  </si>
  <si>
    <t>Felújítások</t>
  </si>
  <si>
    <t>Ferencvárosi Művelődési Központ</t>
  </si>
  <si>
    <t>Dologi kiadások (1.109-1.652)</t>
  </si>
  <si>
    <t>Beruházások</t>
  </si>
  <si>
    <t>3/a. sz. melléklet</t>
  </si>
  <si>
    <t>Választás</t>
  </si>
  <si>
    <t>3/b. sz. melléklet</t>
  </si>
  <si>
    <t>Lakáslemondás térítés, lakásbiztosíték visszafizetés</t>
  </si>
  <si>
    <t>Egyéb felhalmozási kiadások</t>
  </si>
  <si>
    <t>Önkormányzati szakmai feladatokkal kapcsolatos kiadások</t>
  </si>
  <si>
    <t>Városfejlesztés, üzemeltetés és közbiztonság</t>
  </si>
  <si>
    <t>Polgármester tiszt. összefüggő egyéb feladatok</t>
  </si>
  <si>
    <t>Lakhatást segítő támogatás</t>
  </si>
  <si>
    <t>Védőoltás támogatása</t>
  </si>
  <si>
    <t>Ellátottak pénzbeli juttatásai</t>
  </si>
  <si>
    <t>Önkormányzati segélyek</t>
  </si>
  <si>
    <t>Rendkívüli gyermekvédelmi támogatás - dologi kiadások</t>
  </si>
  <si>
    <t>Óvodáztatási támogatás - dologi kiadások</t>
  </si>
  <si>
    <t>Születési és életkezdési támogatás</t>
  </si>
  <si>
    <t>Házi segítségnyújtás</t>
  </si>
  <si>
    <t>Élelmiszer segély - dologi kiadások</t>
  </si>
  <si>
    <t>Méltányos közgyógyellátás, gyógyszertámogatás</t>
  </si>
  <si>
    <t>Idősügyi Koncepció</t>
  </si>
  <si>
    <t>Ifjusági és drogprevenciós feladatok</t>
  </si>
  <si>
    <t>Sport és szabadidős rendezvények</t>
  </si>
  <si>
    <t>Diáksport</t>
  </si>
  <si>
    <t>Testvérvárosi kapcsolatok</t>
  </si>
  <si>
    <t>Dologi kiadások (1.700-594)</t>
  </si>
  <si>
    <t>Ferencvárosi Újság</t>
  </si>
  <si>
    <t>Kommunikációs szolgáltatások</t>
  </si>
  <si>
    <t>4. sz. melléklet</t>
  </si>
  <si>
    <t>Játszóterek javítása</t>
  </si>
  <si>
    <t>József A. lakótelepen, Haller parkban futópálya burkolat csere</t>
  </si>
  <si>
    <t>Lakás és helyiség felújítás</t>
  </si>
  <si>
    <t>Felújítási kiadások</t>
  </si>
  <si>
    <t>Szociális városrehab. Ferencvárosban JAT I. ütem KMOP-5.1.1/B-12-K-201-0003</t>
  </si>
  <si>
    <t>Veszélyelhárítás</t>
  </si>
  <si>
    <t>Veszélyes tűzfalak, kémények vizsgálata, bontása</t>
  </si>
  <si>
    <t>Gyáli út 21-23. Víz csatorna felújítás</t>
  </si>
  <si>
    <t>"Manó-lak" Bölcsöde felújítás, kapacitásbővítés</t>
  </si>
  <si>
    <t>Beruházási kiadások</t>
  </si>
  <si>
    <t>Felújítási kiadások (518-28.203)</t>
  </si>
  <si>
    <t>4. sz. melléklet összesen</t>
  </si>
  <si>
    <t>Kerületi földutak szilárd burkolattal való ellátása</t>
  </si>
  <si>
    <t>Fogyatékkal élők eszközbeszerzése</t>
  </si>
  <si>
    <t>Parkoló Alap</t>
  </si>
  <si>
    <t>6. sz. melléklet összesen</t>
  </si>
  <si>
    <t>III. Költségvetési rendelet 22. §-a szerinti előirányzat módosítás</t>
  </si>
  <si>
    <t>III. Költségvetési rendelet 22. §-a szerinti előirányzat módosítás összesen</t>
  </si>
  <si>
    <t>MINDÖSSZESEN</t>
  </si>
  <si>
    <t>Dologi kiadások (594-20.000)</t>
  </si>
  <si>
    <t>Költségvetési maradvány - Előző évi költségvetési maradványának igénybev.</t>
  </si>
  <si>
    <t xml:space="preserve">Önkormányzat fordított ÁFA </t>
  </si>
  <si>
    <t>Lakóház felújítás Viola u. 37/c</t>
  </si>
  <si>
    <t>Lakóház felújítás Balázs B. u. 11.</t>
  </si>
  <si>
    <t>Lakóház felújítás Balázs B. u. 32/a-b</t>
  </si>
  <si>
    <t>Ingatlanokkal kapcsolatos bontási feladatok</t>
  </si>
  <si>
    <t>FIÜK</t>
  </si>
  <si>
    <t>Ferencvárosi Egyesített Bölcsöde és Intézményei</t>
  </si>
  <si>
    <t>FESZGYI</t>
  </si>
  <si>
    <t>Költségvetési maradvány-Előző évi költségvetési maradvány igénybev.</t>
  </si>
  <si>
    <t>Elvonások és befizetések bevételei</t>
  </si>
  <si>
    <t>2. sz. melléklet (Jubileumi jutalom, étkeztetés, udvari játszószerek felújítása)</t>
  </si>
  <si>
    <t>Ferencvárosi Egyesített Bölcsőde és Intézményei</t>
  </si>
  <si>
    <t>Közvetített szolgáltatások ellenértéke</t>
  </si>
  <si>
    <t>Ellátási díjak</t>
  </si>
  <si>
    <t>Polgármesteri Hivatal igazgatási kiadásai</t>
  </si>
  <si>
    <t>Balázs Béla u. 25. felújítás</t>
  </si>
  <si>
    <t xml:space="preserve">Általános tartalék                   </t>
  </si>
  <si>
    <t>JAT-tal kapcsolatos fordított ÁFA bevételek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</si>
</sst>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#,##0;[Red]\-#,##0"/>
    <numFmt numFmtId="166" formatCode="#,##0.0"/>
    <numFmt numFmtId="167" formatCode="0.0"/>
    <numFmt numFmtId="168" formatCode="0.00000000"/>
    <numFmt numFmtId="169" formatCode="0000"/>
    <numFmt numFmtId="170" formatCode="000000"/>
    <numFmt numFmtId="171" formatCode="000000000000"/>
    <numFmt numFmtId="172" formatCode="#,##0\ &quot;Ft&quot;"/>
    <numFmt numFmtId="173" formatCode="#,##0\ _F_t"/>
    <numFmt numFmtId="174" formatCode="yyyy/\ m/\ d/\ h:mm"/>
    <numFmt numFmtId="175" formatCode="_-* #,##0\ _F_t_-;\-* #,##0\ _F_t_-;_-* &quot;-&quot;??\ _F_t_-;_-@_-"/>
    <numFmt numFmtId="176" formatCode="#,##0.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b/>
      <sz val="12"/>
      <name val="Arial CE"/>
      <family val="2"/>
    </font>
    <font>
      <i/>
      <sz val="9"/>
      <name val="Arial CE"/>
      <family val="2"/>
    </font>
    <font>
      <i/>
      <sz val="9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i/>
      <sz val="10"/>
      <color indexed="8"/>
      <name val="Arial CE"/>
      <family val="2"/>
    </font>
    <font>
      <i/>
      <sz val="10"/>
      <name val="Arial CE"/>
      <family val="0"/>
    </font>
    <font>
      <sz val="10"/>
      <color indexed="8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CE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3" fontId="22" fillId="0" borderId="0" xfId="57" applyNumberFormat="1" applyFont="1" applyAlignment="1">
      <alignment horizontal="center"/>
      <protection/>
    </xf>
    <xf numFmtId="3" fontId="25" fillId="0" borderId="0" xfId="57" applyNumberFormat="1" applyFont="1" applyAlignment="1">
      <alignment horizontal="centerContinuous"/>
      <protection/>
    </xf>
    <xf numFmtId="3" fontId="26" fillId="0" borderId="0" xfId="57" applyNumberFormat="1" applyFont="1" applyAlignment="1">
      <alignment horizontal="right"/>
      <protection/>
    </xf>
    <xf numFmtId="3" fontId="25" fillId="0" borderId="10" xfId="57" applyNumberFormat="1" applyFont="1" applyBorder="1">
      <alignment/>
      <protection/>
    </xf>
    <xf numFmtId="3" fontId="25" fillId="0" borderId="10" xfId="57" applyNumberFormat="1" applyFont="1" applyBorder="1" applyAlignment="1">
      <alignment horizontal="center"/>
      <protection/>
    </xf>
    <xf numFmtId="3" fontId="26" fillId="0" borderId="10" xfId="57" applyNumberFormat="1" applyFont="1" applyBorder="1">
      <alignment/>
      <protection/>
    </xf>
    <xf numFmtId="3" fontId="16" fillId="0" borderId="10" xfId="57" applyNumberFormat="1" applyFont="1" applyFill="1" applyBorder="1">
      <alignment/>
      <protection/>
    </xf>
    <xf numFmtId="0" fontId="16" fillId="0" borderId="10" xfId="60" applyFont="1" applyBorder="1" applyAlignment="1">
      <alignment/>
      <protection/>
    </xf>
    <xf numFmtId="3" fontId="27" fillId="0" borderId="10" xfId="57" applyNumberFormat="1" applyFont="1" applyFill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28" fillId="0" borderId="11" xfId="57" applyNumberFormat="1" applyFont="1" applyFill="1" applyBorder="1">
      <alignment/>
      <protection/>
    </xf>
    <xf numFmtId="3" fontId="29" fillId="0" borderId="10" xfId="57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3" fontId="27" fillId="0" borderId="10" xfId="57" applyNumberFormat="1" applyFont="1" applyBorder="1">
      <alignment/>
      <protection/>
    </xf>
    <xf numFmtId="3" fontId="29" fillId="0" borderId="12" xfId="57" applyNumberFormat="1" applyFont="1" applyFill="1" applyBorder="1">
      <alignment/>
      <protection/>
    </xf>
    <xf numFmtId="0" fontId="0" fillId="0" borderId="0" xfId="0" applyFill="1" applyAlignment="1">
      <alignment/>
    </xf>
    <xf numFmtId="3" fontId="16" fillId="0" borderId="10" xfId="57" applyNumberFormat="1" applyFont="1" applyBorder="1">
      <alignment/>
      <protection/>
    </xf>
    <xf numFmtId="0" fontId="16" fillId="0" borderId="10" xfId="60" applyFont="1" applyBorder="1" applyAlignment="1">
      <alignment/>
      <protection/>
    </xf>
    <xf numFmtId="3" fontId="25" fillId="0" borderId="11" xfId="57" applyNumberFormat="1" applyFont="1" applyBorder="1">
      <alignment/>
      <protection/>
    </xf>
    <xf numFmtId="3" fontId="16" fillId="0" borderId="13" xfId="0" applyNumberFormat="1" applyFont="1" applyFill="1" applyBorder="1" applyAlignment="1" applyProtection="1">
      <alignment/>
      <protection locked="0"/>
    </xf>
    <xf numFmtId="0" fontId="16" fillId="0" borderId="10" xfId="0" applyFont="1" applyBorder="1" applyAlignment="1" applyProtection="1">
      <alignment/>
      <protection locked="0"/>
    </xf>
    <xf numFmtId="0" fontId="16" fillId="0" borderId="10" xfId="0" applyFont="1" applyBorder="1" applyAlignment="1">
      <alignment horizontal="left"/>
    </xf>
    <xf numFmtId="3" fontId="16" fillId="0" borderId="11" xfId="57" applyNumberFormat="1" applyFont="1" applyBorder="1">
      <alignment/>
      <protection/>
    </xf>
    <xf numFmtId="0" fontId="16" fillId="0" borderId="14" xfId="0" applyFont="1" applyBorder="1" applyAlignment="1">
      <alignment horizontal="left"/>
    </xf>
    <xf numFmtId="3" fontId="16" fillId="0" borderId="10" xfId="0" applyNumberFormat="1" applyFont="1" applyFill="1" applyBorder="1" applyAlignment="1" applyProtection="1">
      <alignment horizontal="center"/>
      <protection locked="0"/>
    </xf>
    <xf numFmtId="3" fontId="26" fillId="0" borderId="10" xfId="57" applyNumberFormat="1" applyFont="1" applyBorder="1">
      <alignment/>
      <protection/>
    </xf>
    <xf numFmtId="3" fontId="26" fillId="0" borderId="10" xfId="57" applyNumberFormat="1" applyFont="1" applyFill="1" applyBorder="1">
      <alignment/>
      <protection/>
    </xf>
    <xf numFmtId="3" fontId="16" fillId="0" borderId="10" xfId="0" applyNumberFormat="1" applyFont="1" applyFill="1" applyBorder="1" applyAlignment="1" applyProtection="1">
      <alignment/>
      <protection locked="0"/>
    </xf>
    <xf numFmtId="3" fontId="29" fillId="0" borderId="11" xfId="57" applyNumberFormat="1" applyFont="1" applyBorder="1">
      <alignment/>
      <protection/>
    </xf>
    <xf numFmtId="3" fontId="16" fillId="0" borderId="14" xfId="0" applyNumberFormat="1" applyFont="1" applyBorder="1" applyAlignment="1">
      <alignment/>
    </xf>
    <xf numFmtId="0" fontId="16" fillId="0" borderId="10" xfId="0" applyFont="1" applyBorder="1" applyAlignment="1">
      <alignment/>
    </xf>
    <xf numFmtId="3" fontId="25" fillId="0" borderId="10" xfId="57" applyNumberFormat="1" applyFont="1" applyBorder="1">
      <alignment/>
      <protection/>
    </xf>
    <xf numFmtId="3" fontId="16" fillId="0" borderId="12" xfId="57" applyNumberFormat="1" applyFont="1" applyBorder="1">
      <alignment/>
      <protection/>
    </xf>
    <xf numFmtId="3" fontId="25" fillId="0" borderId="10" xfId="57" applyNumberFormat="1" applyFont="1" applyBorder="1" applyAlignment="1">
      <alignment vertical="center"/>
      <protection/>
    </xf>
    <xf numFmtId="3" fontId="16" fillId="0" borderId="10" xfId="0" applyNumberFormat="1" applyFont="1" applyFill="1" applyBorder="1" applyAlignment="1">
      <alignment/>
    </xf>
    <xf numFmtId="0" fontId="30" fillId="0" borderId="10" xfId="57" applyFont="1" applyFill="1" applyBorder="1" applyAlignment="1">
      <alignment horizontal="left" vertical="top"/>
      <protection/>
    </xf>
    <xf numFmtId="3" fontId="0" fillId="0" borderId="10" xfId="0" applyNumberFormat="1" applyFont="1" applyFill="1" applyBorder="1" applyAlignment="1">
      <alignment/>
    </xf>
    <xf numFmtId="3" fontId="30" fillId="0" borderId="11" xfId="57" applyNumberFormat="1" applyFont="1" applyFill="1" applyBorder="1">
      <alignment/>
      <protection/>
    </xf>
    <xf numFmtId="3" fontId="30" fillId="0" borderId="10" xfId="57" applyNumberFormat="1" applyFont="1" applyFill="1" applyBorder="1" applyAlignment="1">
      <alignment/>
      <protection/>
    </xf>
    <xf numFmtId="3" fontId="30" fillId="0" borderId="15" xfId="57" applyNumberFormat="1" applyFont="1" applyFill="1" applyBorder="1">
      <alignment/>
      <protection/>
    </xf>
    <xf numFmtId="0" fontId="30" fillId="0" borderId="16" xfId="57" applyFont="1" applyFill="1" applyBorder="1" applyAlignment="1">
      <alignment horizontal="left" vertical="top"/>
      <protection/>
    </xf>
    <xf numFmtId="3" fontId="16" fillId="0" borderId="10" xfId="57" applyNumberFormat="1" applyFont="1" applyFill="1" applyBorder="1" applyAlignment="1">
      <alignment vertical="center"/>
      <protection/>
    </xf>
    <xf numFmtId="0" fontId="16" fillId="0" borderId="10" xfId="0" applyFont="1" applyBorder="1" applyAlignment="1">
      <alignment horizontal="left" vertical="top"/>
    </xf>
    <xf numFmtId="0" fontId="16" fillId="0" borderId="10" xfId="57" applyFont="1" applyFill="1" applyBorder="1" applyAlignment="1">
      <alignment horizontal="left" vertical="top"/>
      <protection/>
    </xf>
    <xf numFmtId="3" fontId="26" fillId="0" borderId="10" xfId="57" applyNumberFormat="1" applyFont="1" applyFill="1" applyBorder="1" applyAlignment="1">
      <alignment vertical="center"/>
      <protection/>
    </xf>
    <xf numFmtId="3" fontId="16" fillId="0" borderId="11" xfId="57" applyNumberFormat="1" applyFont="1" applyBorder="1">
      <alignment/>
      <protection/>
    </xf>
    <xf numFmtId="3" fontId="0" fillId="0" borderId="10" xfId="57" applyNumberFormat="1" applyFont="1" applyBorder="1">
      <alignment/>
      <protection/>
    </xf>
    <xf numFmtId="3" fontId="31" fillId="0" borderId="10" xfId="57" applyNumberFormat="1" applyFont="1" applyFill="1" applyBorder="1">
      <alignment/>
      <protection/>
    </xf>
    <xf numFmtId="3" fontId="16" fillId="0" borderId="12" xfId="57" applyNumberFormat="1" applyFont="1" applyBorder="1">
      <alignment/>
      <protection/>
    </xf>
    <xf numFmtId="3" fontId="16" fillId="0" borderId="12" xfId="57" applyNumberFormat="1" applyFont="1" applyFill="1" applyBorder="1">
      <alignment/>
      <protection/>
    </xf>
    <xf numFmtId="3" fontId="0" fillId="0" borderId="10" xfId="57" applyNumberFormat="1" applyFont="1" applyBorder="1" applyAlignment="1">
      <alignment vertical="center"/>
      <protection/>
    </xf>
    <xf numFmtId="3" fontId="0" fillId="0" borderId="12" xfId="57" applyNumberFormat="1" applyFont="1" applyBorder="1">
      <alignment/>
      <protection/>
    </xf>
    <xf numFmtId="3" fontId="32" fillId="0" borderId="10" xfId="57" applyNumberFormat="1" applyFont="1" applyBorder="1" applyAlignment="1">
      <alignment vertical="center"/>
      <protection/>
    </xf>
    <xf numFmtId="3" fontId="31" fillId="0" borderId="10" xfId="57" applyNumberFormat="1" applyFont="1" applyBorder="1">
      <alignment/>
      <protection/>
    </xf>
    <xf numFmtId="0" fontId="33" fillId="0" borderId="12" xfId="59" applyFont="1" applyBorder="1" applyAlignment="1">
      <alignment/>
      <protection/>
    </xf>
    <xf numFmtId="0" fontId="33" fillId="0" borderId="0" xfId="59" applyFont="1" applyBorder="1" applyAlignment="1">
      <alignment/>
      <protection/>
    </xf>
    <xf numFmtId="3" fontId="0" fillId="0" borderId="10" xfId="57" applyNumberFormat="1" applyFont="1" applyFill="1" applyBorder="1">
      <alignment/>
      <protection/>
    </xf>
    <xf numFmtId="3" fontId="16" fillId="0" borderId="16" xfId="57" applyNumberFormat="1" applyFont="1" applyBorder="1">
      <alignment/>
      <protection/>
    </xf>
    <xf numFmtId="3" fontId="30" fillId="0" borderId="10" xfId="57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28" fillId="0" borderId="11" xfId="57" applyNumberFormat="1" applyFont="1" applyFill="1" applyBorder="1">
      <alignment/>
      <protection/>
    </xf>
    <xf numFmtId="3" fontId="34" fillId="0" borderId="10" xfId="57" applyNumberFormat="1" applyFont="1" applyBorder="1">
      <alignment/>
      <protection/>
    </xf>
    <xf numFmtId="3" fontId="34" fillId="0" borderId="10" xfId="57" applyNumberFormat="1" applyFont="1" applyFill="1" applyBorder="1">
      <alignment/>
      <protection/>
    </xf>
    <xf numFmtId="3" fontId="30" fillId="0" borderId="16" xfId="57" applyNumberFormat="1" applyFont="1" applyFill="1" applyBorder="1">
      <alignment/>
      <protection/>
    </xf>
    <xf numFmtId="3" fontId="16" fillId="0" borderId="10" xfId="0" applyNumberFormat="1" applyFont="1" applyBorder="1" applyAlignment="1">
      <alignment/>
    </xf>
    <xf numFmtId="0" fontId="0" fillId="0" borderId="16" xfId="0" applyFont="1" applyBorder="1" applyAlignment="1">
      <alignment horizontal="left" vertical="top"/>
    </xf>
    <xf numFmtId="3" fontId="16" fillId="0" borderId="10" xfId="0" applyNumberFormat="1" applyFont="1" applyBorder="1" applyAlignment="1">
      <alignment/>
    </xf>
    <xf numFmtId="3" fontId="26" fillId="0" borderId="16" xfId="57" applyNumberFormat="1" applyFont="1" applyBorder="1">
      <alignment/>
      <protection/>
    </xf>
    <xf numFmtId="3" fontId="31" fillId="0" borderId="10" xfId="57" applyNumberFormat="1" applyFont="1" applyBorder="1" applyAlignment="1">
      <alignment vertical="center"/>
      <protection/>
    </xf>
    <xf numFmtId="0" fontId="33" fillId="0" borderId="16" xfId="59" applyFont="1" applyBorder="1" applyAlignment="1">
      <alignment/>
      <protection/>
    </xf>
    <xf numFmtId="0" fontId="0" fillId="0" borderId="10" xfId="61" applyFont="1" applyBorder="1" applyProtection="1">
      <alignment/>
      <protection locked="0"/>
    </xf>
    <xf numFmtId="0" fontId="16" fillId="0" borderId="14" xfId="56" applyFont="1" applyBorder="1" applyAlignment="1">
      <alignment horizontal="left"/>
      <protection/>
    </xf>
    <xf numFmtId="3" fontId="32" fillId="0" borderId="16" xfId="57" applyNumberFormat="1" applyFont="1" applyBorder="1" applyAlignment="1">
      <alignment vertical="center"/>
      <protection/>
    </xf>
    <xf numFmtId="0" fontId="16" fillId="0" borderId="16" xfId="59" applyFont="1" applyBorder="1" applyAlignment="1">
      <alignment/>
      <protection/>
    </xf>
    <xf numFmtId="3" fontId="16" fillId="0" borderId="10" xfId="61" applyNumberFormat="1" applyFont="1" applyFill="1" applyBorder="1" applyAlignment="1" applyProtection="1">
      <alignment horizontal="center"/>
      <protection locked="0"/>
    </xf>
    <xf numFmtId="0" fontId="16" fillId="0" borderId="10" xfId="61" applyFont="1" applyBorder="1" applyProtection="1">
      <alignment/>
      <protection locked="0"/>
    </xf>
    <xf numFmtId="0" fontId="16" fillId="0" borderId="10" xfId="56" applyFont="1" applyBorder="1" applyAlignment="1">
      <alignment horizontal="left"/>
      <protection/>
    </xf>
    <xf numFmtId="0" fontId="33" fillId="0" borderId="10" xfId="59" applyFont="1" applyBorder="1" applyAlignment="1">
      <alignment/>
      <protection/>
    </xf>
    <xf numFmtId="3" fontId="31" fillId="0" borderId="16" xfId="57" applyNumberFormat="1" applyFont="1" applyBorder="1">
      <alignment/>
      <protection/>
    </xf>
    <xf numFmtId="3" fontId="0" fillId="0" borderId="16" xfId="57" applyNumberFormat="1" applyFont="1" applyBorder="1" applyAlignment="1">
      <alignment vertical="center"/>
      <protection/>
    </xf>
    <xf numFmtId="0" fontId="16" fillId="0" borderId="16" xfId="56" applyFont="1" applyBorder="1" applyAlignment="1">
      <alignment horizontal="left"/>
      <protection/>
    </xf>
    <xf numFmtId="3" fontId="0" fillId="0" borderId="17" xfId="57" applyNumberFormat="1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10" xfId="59" applyFont="1" applyBorder="1" applyAlignment="1">
      <alignment/>
      <protection/>
    </xf>
    <xf numFmtId="3" fontId="31" fillId="0" borderId="16" xfId="57" applyNumberFormat="1" applyFont="1" applyBorder="1" applyAlignment="1">
      <alignment vertical="center"/>
      <protection/>
    </xf>
    <xf numFmtId="0" fontId="0" fillId="0" borderId="10" xfId="0" applyFont="1" applyBorder="1" applyAlignment="1">
      <alignment horizontal="left" vertical="top"/>
    </xf>
    <xf numFmtId="3" fontId="0" fillId="0" borderId="13" xfId="57" applyNumberFormat="1" applyFont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16" fillId="0" borderId="18" xfId="0" applyFont="1" applyBorder="1" applyAlignment="1">
      <alignment horizontal="left" vertical="top"/>
    </xf>
    <xf numFmtId="0" fontId="16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0" borderId="16" xfId="0" applyNumberFormat="1" applyFont="1" applyBorder="1" applyAlignment="1">
      <alignment/>
    </xf>
    <xf numFmtId="0" fontId="16" fillId="0" borderId="16" xfId="0" applyFont="1" applyFill="1" applyBorder="1" applyAlignment="1">
      <alignment horizontal="left" vertical="top"/>
    </xf>
    <xf numFmtId="0" fontId="16" fillId="0" borderId="10" xfId="0" applyFont="1" applyBorder="1" applyAlignment="1">
      <alignment/>
    </xf>
    <xf numFmtId="3" fontId="32" fillId="0" borderId="17" xfId="57" applyNumberFormat="1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6" fillId="0" borderId="17" xfId="0" applyFont="1" applyBorder="1" applyAlignment="1">
      <alignment/>
    </xf>
    <xf numFmtId="0" fontId="0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3" fontId="16" fillId="0" borderId="10" xfId="57" applyNumberFormat="1" applyFont="1" applyBorder="1">
      <alignment/>
      <protection/>
    </xf>
    <xf numFmtId="3" fontId="26" fillId="0" borderId="10" xfId="58" applyNumberFormat="1" applyFont="1" applyBorder="1">
      <alignment/>
      <protection/>
    </xf>
    <xf numFmtId="3" fontId="16" fillId="0" borderId="16" xfId="57" applyNumberFormat="1" applyFont="1" applyFill="1" applyBorder="1">
      <alignment/>
      <protection/>
    </xf>
    <xf numFmtId="0" fontId="16" fillId="0" borderId="10" xfId="60" applyFont="1" applyFill="1" applyBorder="1" applyAlignment="1">
      <alignment/>
      <protection/>
    </xf>
    <xf numFmtId="0" fontId="33" fillId="0" borderId="17" xfId="60" applyFont="1" applyFill="1" applyBorder="1" applyAlignment="1">
      <alignment/>
      <protection/>
    </xf>
    <xf numFmtId="0" fontId="33" fillId="0" borderId="10" xfId="60" applyFont="1" applyFill="1" applyBorder="1" applyAlignment="1">
      <alignment/>
      <protection/>
    </xf>
    <xf numFmtId="0" fontId="29" fillId="0" borderId="14" xfId="56" applyFont="1" applyBorder="1" applyAlignment="1">
      <alignment horizontal="left"/>
      <protection/>
    </xf>
    <xf numFmtId="3" fontId="36" fillId="0" borderId="16" xfId="57" applyNumberFormat="1" applyFont="1" applyBorder="1">
      <alignment/>
      <protection/>
    </xf>
    <xf numFmtId="0" fontId="29" fillId="0" borderId="10" xfId="56" applyFont="1" applyBorder="1" applyAlignment="1">
      <alignment horizontal="left"/>
      <protection/>
    </xf>
    <xf numFmtId="3" fontId="29" fillId="0" borderId="12" xfId="57" applyNumberFormat="1" applyFont="1" applyBorder="1">
      <alignment/>
      <protection/>
    </xf>
    <xf numFmtId="0" fontId="29" fillId="0" borderId="10" xfId="0" applyFont="1" applyBorder="1" applyAlignment="1">
      <alignment horizontal="left"/>
    </xf>
    <xf numFmtId="3" fontId="36" fillId="0" borderId="10" xfId="57" applyNumberFormat="1" applyFont="1" applyBorder="1">
      <alignment/>
      <protection/>
    </xf>
    <xf numFmtId="0" fontId="29" fillId="0" borderId="16" xfId="56" applyFont="1" applyBorder="1" applyAlignment="1">
      <alignment horizontal="left"/>
      <protection/>
    </xf>
    <xf numFmtId="0" fontId="16" fillId="0" borderId="10" xfId="61" applyFont="1" applyBorder="1">
      <alignment/>
      <protection/>
    </xf>
    <xf numFmtId="0" fontId="16" fillId="0" borderId="10" xfId="61" applyFont="1" applyBorder="1" applyProtection="1">
      <alignment/>
      <protection locked="0"/>
    </xf>
    <xf numFmtId="3" fontId="16" fillId="0" borderId="10" xfId="61" applyNumberFormat="1" applyFont="1" applyBorder="1" applyAlignment="1" applyProtection="1">
      <alignment horizontal="left"/>
      <protection locked="0"/>
    </xf>
    <xf numFmtId="3" fontId="16" fillId="0" borderId="10" xfId="61" applyNumberFormat="1" applyFont="1" applyFill="1" applyBorder="1" applyAlignment="1" applyProtection="1">
      <alignment horizontal="right"/>
      <protection locked="0"/>
    </xf>
    <xf numFmtId="3" fontId="0" fillId="0" borderId="10" xfId="57" applyNumberFormat="1" applyFont="1" applyBorder="1" applyAlignment="1">
      <alignment horizontal="right" vertical="center"/>
      <protection/>
    </xf>
    <xf numFmtId="0" fontId="29" fillId="0" borderId="10" xfId="59" applyFont="1" applyBorder="1" applyAlignment="1">
      <alignment/>
      <protection/>
    </xf>
    <xf numFmtId="0" fontId="34" fillId="0" borderId="10" xfId="0" applyFont="1" applyBorder="1" applyAlignment="1">
      <alignment horizontal="left" vertical="top"/>
    </xf>
    <xf numFmtId="0" fontId="29" fillId="0" borderId="16" xfId="59" applyFont="1" applyBorder="1" applyAlignment="1">
      <alignment/>
      <protection/>
    </xf>
    <xf numFmtId="0" fontId="29" fillId="0" borderId="16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29" fillId="0" borderId="18" xfId="56" applyFont="1" applyBorder="1" applyAlignment="1">
      <alignment horizontal="left"/>
      <protection/>
    </xf>
    <xf numFmtId="3" fontId="29" fillId="0" borderId="10" xfId="57" applyNumberFormat="1" applyFont="1" applyBorder="1">
      <alignment/>
      <protection/>
    </xf>
    <xf numFmtId="0" fontId="29" fillId="0" borderId="12" xfId="59" applyFont="1" applyBorder="1" applyAlignment="1">
      <alignment/>
      <protection/>
    </xf>
    <xf numFmtId="0" fontId="34" fillId="0" borderId="17" xfId="0" applyFont="1" applyBorder="1" applyAlignment="1">
      <alignment/>
    </xf>
    <xf numFmtId="0" fontId="35" fillId="0" borderId="17" xfId="60" applyFont="1" applyFill="1" applyBorder="1" applyAlignment="1">
      <alignment/>
      <protection/>
    </xf>
    <xf numFmtId="0" fontId="33" fillId="0" borderId="16" xfId="59" applyFont="1" applyFill="1" applyBorder="1" applyAlignment="1">
      <alignment/>
      <protection/>
    </xf>
    <xf numFmtId="0" fontId="16" fillId="0" borderId="16" xfId="59" applyFont="1" applyFill="1" applyBorder="1" applyAlignment="1">
      <alignment/>
      <protection/>
    </xf>
    <xf numFmtId="0" fontId="16" fillId="0" borderId="10" xfId="61" applyFont="1" applyFill="1" applyBorder="1" applyProtection="1">
      <alignment/>
      <protection locked="0"/>
    </xf>
    <xf numFmtId="0" fontId="23" fillId="0" borderId="16" xfId="59" applyFont="1" applyFill="1" applyBorder="1" applyAlignment="1">
      <alignment/>
      <protection/>
    </xf>
    <xf numFmtId="3" fontId="36" fillId="0" borderId="10" xfId="57" applyNumberFormat="1" applyFont="1" applyFill="1" applyBorder="1">
      <alignment/>
      <protection/>
    </xf>
    <xf numFmtId="3" fontId="0" fillId="0" borderId="10" xfId="57" applyNumberFormat="1" applyFont="1" applyFill="1" applyBorder="1" applyAlignment="1">
      <alignment vertical="center"/>
      <protection/>
    </xf>
    <xf numFmtId="0" fontId="16" fillId="0" borderId="10" xfId="0" applyFont="1" applyFill="1" applyBorder="1" applyAlignment="1">
      <alignment/>
    </xf>
    <xf numFmtId="0" fontId="16" fillId="0" borderId="19" xfId="0" applyFont="1" applyFill="1" applyBorder="1" applyAlignment="1">
      <alignment/>
    </xf>
    <xf numFmtId="3" fontId="0" fillId="0" borderId="17" xfId="57" applyNumberFormat="1" applyFont="1" applyFill="1" applyBorder="1" applyAlignment="1">
      <alignment vertical="center"/>
      <protection/>
    </xf>
    <xf numFmtId="0" fontId="16" fillId="0" borderId="19" xfId="0" applyFont="1" applyFill="1" applyBorder="1" applyAlignment="1">
      <alignment/>
    </xf>
    <xf numFmtId="0" fontId="29" fillId="0" borderId="12" xfId="56" applyFont="1" applyBorder="1" applyAlignment="1">
      <alignment horizontal="left"/>
      <protection/>
    </xf>
    <xf numFmtId="3" fontId="22" fillId="0" borderId="0" xfId="57" applyNumberFormat="1" applyFont="1" applyAlignment="1">
      <alignment horizontal="center"/>
      <protection/>
    </xf>
    <xf numFmtId="0" fontId="0" fillId="0" borderId="0" xfId="0" applyAlignment="1">
      <alignment/>
    </xf>
    <xf numFmtId="3" fontId="23" fillId="0" borderId="0" xfId="57" applyNumberFormat="1" applyFont="1" applyAlignment="1">
      <alignment horizontal="center"/>
      <protection/>
    </xf>
    <xf numFmtId="0" fontId="24" fillId="0" borderId="0" xfId="0" applyFont="1" applyAlignment="1">
      <alignment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.sz. melléklet javított" xfId="56"/>
    <cellStyle name="Normál_2006évimozgástáblák" xfId="57"/>
    <cellStyle name="Normál_2006évvégeteljesítés" xfId="58"/>
    <cellStyle name="Normál_2011évivéglegesteljesítésápr21" xfId="59"/>
    <cellStyle name="Normál_2012éviköltségvetésjan19este" xfId="60"/>
    <cellStyle name="Normál_2014.évi költségvetés tervezés jan11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L353"/>
  <sheetViews>
    <sheetView tabSelected="1" workbookViewId="0" topLeftCell="A238">
      <selection activeCell="B253" sqref="B253"/>
    </sheetView>
  </sheetViews>
  <sheetFormatPr defaultColWidth="9.140625" defaultRowHeight="12.75"/>
  <cols>
    <col min="1" max="1" width="6.57421875" style="0" customWidth="1"/>
    <col min="2" max="2" width="67.57421875" style="0" customWidth="1"/>
    <col min="3" max="4" width="11.7109375" style="0" customWidth="1"/>
    <col min="5" max="5" width="10.421875" style="0" customWidth="1"/>
  </cols>
  <sheetData>
    <row r="1" spans="1:4" ht="15.75">
      <c r="A1" s="141" t="s">
        <v>0</v>
      </c>
      <c r="B1" s="142"/>
      <c r="C1" s="142"/>
      <c r="D1" s="142"/>
    </row>
    <row r="2" spans="1:4" ht="12.75">
      <c r="A2" s="143"/>
      <c r="B2" s="144"/>
      <c r="C2" s="144"/>
      <c r="D2" s="144"/>
    </row>
    <row r="3" spans="1:4" ht="14.25" customHeight="1">
      <c r="A3" s="2"/>
      <c r="B3" s="1"/>
      <c r="C3" s="1"/>
      <c r="D3" s="3" t="s">
        <v>1</v>
      </c>
    </row>
    <row r="4" spans="1:4" ht="15">
      <c r="A4" s="4" t="s">
        <v>2</v>
      </c>
      <c r="B4" s="4" t="s">
        <v>3</v>
      </c>
      <c r="C4" s="5" t="s">
        <v>4</v>
      </c>
      <c r="D4" s="5" t="s">
        <v>5</v>
      </c>
    </row>
    <row r="5" spans="1:4" ht="12.75" customHeight="1">
      <c r="A5" s="4"/>
      <c r="B5" s="4"/>
      <c r="C5" s="6"/>
      <c r="D5" s="6"/>
    </row>
    <row r="6" spans="1:4" ht="12.75" customHeight="1">
      <c r="A6" s="4" t="s">
        <v>6</v>
      </c>
      <c r="B6" s="4"/>
      <c r="C6" s="6"/>
      <c r="D6" s="6"/>
    </row>
    <row r="7" spans="1:4" ht="12.75" customHeight="1">
      <c r="A7" s="4"/>
      <c r="B7" s="4"/>
      <c r="C7" s="6"/>
      <c r="D7" s="6"/>
    </row>
    <row r="8" spans="1:4" ht="12.75" customHeight="1">
      <c r="A8" s="6" t="s">
        <v>7</v>
      </c>
      <c r="B8" s="4"/>
      <c r="C8" s="6"/>
      <c r="D8" s="6"/>
    </row>
    <row r="9" spans="1:4" ht="12.75" customHeight="1">
      <c r="A9" s="7">
        <v>1013</v>
      </c>
      <c r="B9" s="8" t="s">
        <v>8</v>
      </c>
      <c r="C9" s="9">
        <f>SUM(C10:C14)</f>
        <v>31927</v>
      </c>
      <c r="D9" s="10"/>
    </row>
    <row r="10" spans="1:4" ht="12.75" customHeight="1">
      <c r="A10" s="10"/>
      <c r="B10" s="11" t="s">
        <v>9</v>
      </c>
      <c r="C10" s="12">
        <v>5126</v>
      </c>
      <c r="D10" s="10"/>
    </row>
    <row r="11" spans="1:4" ht="12.75" customHeight="1">
      <c r="A11" s="10"/>
      <c r="B11" s="11" t="s">
        <v>10</v>
      </c>
      <c r="C11" s="12">
        <v>2824</v>
      </c>
      <c r="D11" s="10"/>
    </row>
    <row r="12" spans="1:4" ht="12.75" customHeight="1">
      <c r="A12" s="10"/>
      <c r="B12" s="11" t="s">
        <v>11</v>
      </c>
      <c r="C12" s="12">
        <v>12803</v>
      </c>
      <c r="D12" s="10"/>
    </row>
    <row r="13" spans="1:4" ht="12.75" customHeight="1">
      <c r="A13" s="10"/>
      <c r="B13" s="11" t="s">
        <v>12</v>
      </c>
      <c r="C13" s="12">
        <v>10994</v>
      </c>
      <c r="D13" s="10"/>
    </row>
    <row r="14" spans="1:4" ht="12.75" customHeight="1">
      <c r="A14" s="10"/>
      <c r="B14" s="11" t="s">
        <v>13</v>
      </c>
      <c r="C14" s="12">
        <v>180</v>
      </c>
      <c r="D14" s="10"/>
    </row>
    <row r="15" spans="1:4" ht="12.75" customHeight="1">
      <c r="A15" s="13">
        <v>1015</v>
      </c>
      <c r="B15" s="8" t="s">
        <v>14</v>
      </c>
      <c r="C15" s="9">
        <f>SUM(C16:C21)</f>
        <v>19123</v>
      </c>
      <c r="D15" s="14"/>
    </row>
    <row r="16" spans="1:4" ht="12.75" customHeight="1">
      <c r="A16" s="6"/>
      <c r="B16" s="15" t="s">
        <v>15</v>
      </c>
      <c r="C16" s="12">
        <v>7930</v>
      </c>
      <c r="D16" s="7"/>
    </row>
    <row r="17" spans="1:4" ht="12.75" customHeight="1">
      <c r="A17" s="6"/>
      <c r="B17" s="15" t="s">
        <v>16</v>
      </c>
      <c r="C17" s="12">
        <v>25</v>
      </c>
      <c r="D17" s="7"/>
    </row>
    <row r="18" spans="1:4" ht="12.75" customHeight="1">
      <c r="A18" s="6"/>
      <c r="B18" s="11" t="s">
        <v>17</v>
      </c>
      <c r="C18" s="12">
        <v>2201</v>
      </c>
      <c r="D18" s="7"/>
    </row>
    <row r="19" spans="1:4" ht="12.75" customHeight="1">
      <c r="A19" s="6"/>
      <c r="B19" s="11" t="s">
        <v>18</v>
      </c>
      <c r="C19" s="12">
        <v>4475</v>
      </c>
      <c r="D19" s="7"/>
    </row>
    <row r="20" spans="1:4" ht="12.75" customHeight="1">
      <c r="A20" s="6"/>
      <c r="B20" s="15" t="s">
        <v>19</v>
      </c>
      <c r="C20" s="12">
        <v>7805</v>
      </c>
      <c r="D20" s="7"/>
    </row>
    <row r="21" spans="1:4" s="16" customFormat="1" ht="12.75" customHeight="1">
      <c r="A21" s="10"/>
      <c r="B21" s="15" t="s">
        <v>20</v>
      </c>
      <c r="C21" s="12">
        <v>-3313</v>
      </c>
      <c r="D21" s="7"/>
    </row>
    <row r="22" spans="1:4" ht="12.75" customHeight="1">
      <c r="A22" s="17">
        <v>1030</v>
      </c>
      <c r="B22" s="18" t="s">
        <v>21</v>
      </c>
      <c r="C22" s="9">
        <f>SUM(C23:C24)</f>
        <v>6969</v>
      </c>
      <c r="D22" s="7"/>
    </row>
    <row r="23" spans="1:4" ht="12.75" customHeight="1">
      <c r="A23" s="17"/>
      <c r="B23" s="15" t="s">
        <v>22</v>
      </c>
      <c r="C23" s="12">
        <v>4969</v>
      </c>
      <c r="D23" s="7"/>
    </row>
    <row r="24" spans="1:4" ht="12.75" customHeight="1">
      <c r="A24" s="6"/>
      <c r="B24" s="15" t="s">
        <v>23</v>
      </c>
      <c r="C24" s="12">
        <v>2000</v>
      </c>
      <c r="D24" s="7"/>
    </row>
    <row r="25" spans="1:4" ht="12.75" customHeight="1">
      <c r="A25" s="6" t="s">
        <v>24</v>
      </c>
      <c r="B25" s="4"/>
      <c r="C25" s="10">
        <f>SUM(C9+C15+C22)</f>
        <v>58019</v>
      </c>
      <c r="D25" s="6"/>
    </row>
    <row r="26" spans="1:4" ht="12.75" customHeight="1">
      <c r="A26" s="6"/>
      <c r="B26" s="4"/>
      <c r="C26" s="10"/>
      <c r="D26" s="6"/>
    </row>
    <row r="27" spans="1:4" ht="12.75" customHeight="1">
      <c r="A27" s="10" t="s">
        <v>25</v>
      </c>
      <c r="B27" s="19"/>
      <c r="C27" s="10"/>
      <c r="D27" s="6"/>
    </row>
    <row r="28" spans="1:4" ht="12.75" customHeight="1">
      <c r="A28" s="20">
        <v>2875</v>
      </c>
      <c r="B28" s="21" t="s">
        <v>26</v>
      </c>
      <c r="C28" s="10"/>
      <c r="D28" s="6"/>
    </row>
    <row r="29" spans="1:4" ht="12.75" customHeight="1">
      <c r="A29" s="17"/>
      <c r="B29" s="17" t="s">
        <v>27</v>
      </c>
      <c r="C29" s="10"/>
      <c r="D29" s="17">
        <v>1304</v>
      </c>
    </row>
    <row r="30" spans="1:4" ht="12.75" customHeight="1">
      <c r="A30" s="17"/>
      <c r="B30" s="22" t="s">
        <v>28</v>
      </c>
      <c r="C30" s="10"/>
      <c r="D30" s="17">
        <v>352</v>
      </c>
    </row>
    <row r="31" spans="1:4" ht="12.75" customHeight="1">
      <c r="A31" s="10" t="s">
        <v>29</v>
      </c>
      <c r="B31" s="19"/>
      <c r="C31" s="10"/>
      <c r="D31" s="6">
        <f>SUM(D29:D30)</f>
        <v>1656</v>
      </c>
    </row>
    <row r="32" spans="1:4" ht="12.75" customHeight="1">
      <c r="A32" s="6"/>
      <c r="B32" s="19"/>
      <c r="C32" s="10"/>
      <c r="D32" s="6"/>
    </row>
    <row r="33" spans="1:4" ht="12.75" customHeight="1">
      <c r="A33" s="10" t="s">
        <v>30</v>
      </c>
      <c r="B33" s="19"/>
      <c r="C33" s="6"/>
      <c r="D33" s="6"/>
    </row>
    <row r="34" spans="1:4" ht="12.75" customHeight="1">
      <c r="A34" s="7">
        <v>2305</v>
      </c>
      <c r="B34" s="23" t="s">
        <v>31</v>
      </c>
      <c r="C34" s="6"/>
      <c r="D34" s="6">
        <f>SUM(D35:D36)</f>
        <v>202</v>
      </c>
    </row>
    <row r="35" spans="1:4" ht="12.75" customHeight="1">
      <c r="A35" s="7"/>
      <c r="B35" s="23" t="s">
        <v>27</v>
      </c>
      <c r="C35" s="6"/>
      <c r="D35" s="17">
        <v>159</v>
      </c>
    </row>
    <row r="36" spans="1:4" ht="12.75" customHeight="1">
      <c r="A36" s="7"/>
      <c r="B36" s="24" t="s">
        <v>28</v>
      </c>
      <c r="C36" s="6"/>
      <c r="D36" s="17">
        <v>43</v>
      </c>
    </row>
    <row r="37" spans="1:4" ht="12.75" customHeight="1">
      <c r="A37" s="7">
        <v>2309</v>
      </c>
      <c r="B37" s="23" t="s">
        <v>32</v>
      </c>
      <c r="C37" s="6"/>
      <c r="D37" s="6">
        <f>SUM(D38:D39)</f>
        <v>296</v>
      </c>
    </row>
    <row r="38" spans="1:4" ht="12.75" customHeight="1">
      <c r="A38" s="7"/>
      <c r="B38" s="23" t="s">
        <v>27</v>
      </c>
      <c r="C38" s="6"/>
      <c r="D38" s="17">
        <v>233</v>
      </c>
    </row>
    <row r="39" spans="1:4" ht="12.75" customHeight="1">
      <c r="A39" s="7"/>
      <c r="B39" s="24" t="s">
        <v>28</v>
      </c>
      <c r="C39" s="6"/>
      <c r="D39" s="17">
        <v>63</v>
      </c>
    </row>
    <row r="40" spans="1:4" ht="12.75" customHeight="1">
      <c r="A40" s="7">
        <v>2310</v>
      </c>
      <c r="B40" s="23" t="s">
        <v>33</v>
      </c>
      <c r="C40" s="6"/>
      <c r="D40" s="6">
        <f>SUM(D41:D42)</f>
        <v>32</v>
      </c>
    </row>
    <row r="41" spans="1:4" ht="12.75" customHeight="1">
      <c r="A41" s="7"/>
      <c r="B41" s="23" t="s">
        <v>27</v>
      </c>
      <c r="C41" s="6"/>
      <c r="D41" s="17">
        <v>25</v>
      </c>
    </row>
    <row r="42" spans="1:4" ht="12.75" customHeight="1">
      <c r="A42" s="7"/>
      <c r="B42" s="24" t="s">
        <v>28</v>
      </c>
      <c r="C42" s="6"/>
      <c r="D42" s="17">
        <v>7</v>
      </c>
    </row>
    <row r="43" spans="1:4" ht="12.75" customHeight="1">
      <c r="A43" s="7">
        <v>2315</v>
      </c>
      <c r="B43" s="23" t="s">
        <v>34</v>
      </c>
      <c r="C43" s="6"/>
      <c r="D43" s="6">
        <f>SUM(D44:D45)</f>
        <v>414</v>
      </c>
    </row>
    <row r="44" spans="1:4" ht="12.75" customHeight="1">
      <c r="A44" s="7"/>
      <c r="B44" s="23" t="s">
        <v>27</v>
      </c>
      <c r="C44" s="6"/>
      <c r="D44" s="17">
        <v>326</v>
      </c>
    </row>
    <row r="45" spans="1:4" ht="12.75" customHeight="1">
      <c r="A45" s="7"/>
      <c r="B45" s="24" t="s">
        <v>28</v>
      </c>
      <c r="C45" s="6"/>
      <c r="D45" s="17">
        <v>88</v>
      </c>
    </row>
    <row r="46" spans="1:4" ht="12.75" customHeight="1">
      <c r="A46" s="7">
        <v>2325</v>
      </c>
      <c r="B46" s="23" t="s">
        <v>35</v>
      </c>
      <c r="C46" s="6"/>
      <c r="D46" s="6">
        <f>SUM(D47:D48)</f>
        <v>271</v>
      </c>
    </row>
    <row r="47" spans="1:4" ht="12.75" customHeight="1">
      <c r="A47" s="7"/>
      <c r="B47" s="23" t="s">
        <v>27</v>
      </c>
      <c r="C47" s="6"/>
      <c r="D47" s="17">
        <v>213</v>
      </c>
    </row>
    <row r="48" spans="1:4" ht="12.75" customHeight="1">
      <c r="A48" s="7"/>
      <c r="B48" s="22" t="s">
        <v>28</v>
      </c>
      <c r="C48" s="6"/>
      <c r="D48" s="17">
        <v>58</v>
      </c>
    </row>
    <row r="49" spans="1:4" ht="12.75" customHeight="1">
      <c r="A49" s="7">
        <v>2330</v>
      </c>
      <c r="B49" s="17" t="s">
        <v>36</v>
      </c>
      <c r="C49" s="6"/>
      <c r="D49" s="6">
        <f>SUM(D50:D51)</f>
        <v>137</v>
      </c>
    </row>
    <row r="50" spans="1:4" ht="12.75" customHeight="1">
      <c r="A50" s="7"/>
      <c r="B50" s="23" t="s">
        <v>27</v>
      </c>
      <c r="C50" s="6"/>
      <c r="D50" s="17">
        <v>108</v>
      </c>
    </row>
    <row r="51" spans="1:4" ht="12.75" customHeight="1">
      <c r="A51" s="7"/>
      <c r="B51" s="24" t="s">
        <v>28</v>
      </c>
      <c r="C51" s="6"/>
      <c r="D51" s="17">
        <v>29</v>
      </c>
    </row>
    <row r="52" spans="1:4" ht="12.75" customHeight="1">
      <c r="A52" s="7">
        <v>2335</v>
      </c>
      <c r="B52" s="23" t="s">
        <v>37</v>
      </c>
      <c r="C52" s="6"/>
      <c r="D52" s="6">
        <f>SUM(D53:D54)</f>
        <v>93</v>
      </c>
    </row>
    <row r="53" spans="1:4" ht="12.75" customHeight="1">
      <c r="A53" s="7"/>
      <c r="B53" s="23" t="s">
        <v>27</v>
      </c>
      <c r="C53" s="6"/>
      <c r="D53" s="17">
        <v>73</v>
      </c>
    </row>
    <row r="54" spans="1:4" ht="12.75" customHeight="1">
      <c r="A54" s="7"/>
      <c r="B54" s="24" t="s">
        <v>28</v>
      </c>
      <c r="C54" s="6"/>
      <c r="D54" s="17">
        <v>20</v>
      </c>
    </row>
    <row r="55" spans="1:4" ht="12.75" customHeight="1">
      <c r="A55" s="7">
        <v>2345</v>
      </c>
      <c r="B55" s="23" t="s">
        <v>38</v>
      </c>
      <c r="C55" s="6"/>
      <c r="D55" s="6">
        <f>SUM(D56:D57)</f>
        <v>72</v>
      </c>
    </row>
    <row r="56" spans="1:4" ht="12.75" customHeight="1">
      <c r="A56" s="7"/>
      <c r="B56" s="23" t="s">
        <v>27</v>
      </c>
      <c r="C56" s="6"/>
      <c r="D56" s="17">
        <v>57</v>
      </c>
    </row>
    <row r="57" spans="1:4" ht="12.75" customHeight="1">
      <c r="A57" s="7"/>
      <c r="B57" s="24" t="s">
        <v>28</v>
      </c>
      <c r="C57" s="6"/>
      <c r="D57" s="17">
        <v>15</v>
      </c>
    </row>
    <row r="58" spans="1:4" ht="12.75" customHeight="1">
      <c r="A58" s="7">
        <v>2360</v>
      </c>
      <c r="B58" s="23" t="s">
        <v>39</v>
      </c>
      <c r="C58" s="6"/>
      <c r="D58" s="6">
        <f>SUM(D59:D60)</f>
        <v>81</v>
      </c>
    </row>
    <row r="59" spans="1:5" ht="12.75" customHeight="1">
      <c r="A59" s="7"/>
      <c r="B59" s="23" t="s">
        <v>27</v>
      </c>
      <c r="C59" s="6"/>
      <c r="D59" s="7">
        <v>64</v>
      </c>
      <c r="E59" s="16"/>
    </row>
    <row r="60" spans="1:4" ht="12.75" customHeight="1">
      <c r="A60" s="7"/>
      <c r="B60" s="22" t="s">
        <v>28</v>
      </c>
      <c r="C60" s="6"/>
      <c r="D60" s="17">
        <v>17</v>
      </c>
    </row>
    <row r="61" spans="1:4" ht="12.75" customHeight="1">
      <c r="A61" s="7"/>
      <c r="B61" s="22"/>
      <c r="C61" s="6"/>
      <c r="D61" s="17"/>
    </row>
    <row r="62" spans="1:4" ht="12.75" customHeight="1">
      <c r="A62" s="25">
        <v>2795</v>
      </c>
      <c r="B62" s="21" t="s">
        <v>40</v>
      </c>
      <c r="C62" s="6"/>
      <c r="D62" s="6">
        <f>SUM(D63:D64)</f>
        <v>1359</v>
      </c>
    </row>
    <row r="63" spans="1:4" ht="12.75" customHeight="1">
      <c r="A63" s="26"/>
      <c r="B63" s="23" t="s">
        <v>27</v>
      </c>
      <c r="C63" s="6"/>
      <c r="D63" s="17">
        <v>1070</v>
      </c>
    </row>
    <row r="64" spans="1:4" ht="12.75" customHeight="1">
      <c r="A64" s="26"/>
      <c r="B64" s="22" t="s">
        <v>28</v>
      </c>
      <c r="C64" s="6"/>
      <c r="D64" s="17">
        <v>289</v>
      </c>
    </row>
    <row r="65" spans="1:4" ht="12.75" customHeight="1">
      <c r="A65" s="17">
        <v>2850</v>
      </c>
      <c r="B65" s="23" t="s">
        <v>41</v>
      </c>
      <c r="C65" s="27"/>
      <c r="D65" s="27">
        <f>SUM(D66:D67)</f>
        <v>1172</v>
      </c>
    </row>
    <row r="66" spans="1:4" ht="12.75" customHeight="1">
      <c r="A66" s="17"/>
      <c r="B66" s="23" t="s">
        <v>27</v>
      </c>
      <c r="C66" s="17"/>
      <c r="D66" s="7">
        <v>923</v>
      </c>
    </row>
    <row r="67" spans="1:4" ht="12.75" customHeight="1">
      <c r="A67" s="17"/>
      <c r="B67" s="24" t="s">
        <v>28</v>
      </c>
      <c r="C67" s="17"/>
      <c r="D67" s="7">
        <v>249</v>
      </c>
    </row>
    <row r="68" spans="1:4" ht="12.75" customHeight="1">
      <c r="A68" s="20">
        <v>2875</v>
      </c>
      <c r="B68" s="21" t="s">
        <v>42</v>
      </c>
      <c r="C68" s="27"/>
      <c r="D68" s="27">
        <f>SUM(D69:D70)</f>
        <v>2003</v>
      </c>
    </row>
    <row r="69" spans="1:4" ht="12.75" customHeight="1">
      <c r="A69" s="17"/>
      <c r="B69" s="17" t="s">
        <v>27</v>
      </c>
      <c r="C69" s="17"/>
      <c r="D69" s="7">
        <v>1577</v>
      </c>
    </row>
    <row r="70" spans="1:4" ht="12.75" customHeight="1">
      <c r="A70" s="17"/>
      <c r="B70" s="22" t="s">
        <v>28</v>
      </c>
      <c r="C70" s="17"/>
      <c r="D70" s="7">
        <v>426</v>
      </c>
    </row>
    <row r="71" spans="1:4" ht="12.75" customHeight="1">
      <c r="A71" s="28">
        <v>2985</v>
      </c>
      <c r="B71" s="21" t="s">
        <v>43</v>
      </c>
      <c r="C71" s="27"/>
      <c r="D71" s="27">
        <f>SUM(D72:D73)</f>
        <v>179</v>
      </c>
    </row>
    <row r="72" spans="1:4" ht="12.75" customHeight="1">
      <c r="A72" s="17"/>
      <c r="B72" s="23" t="s">
        <v>27</v>
      </c>
      <c r="C72" s="17"/>
      <c r="D72" s="7">
        <v>141</v>
      </c>
    </row>
    <row r="73" spans="1:4" ht="12.75" customHeight="1">
      <c r="A73" s="17"/>
      <c r="B73" s="24" t="s">
        <v>28</v>
      </c>
      <c r="C73" s="17"/>
      <c r="D73" s="7">
        <v>38</v>
      </c>
    </row>
    <row r="74" spans="1:4" ht="12.75" customHeight="1">
      <c r="A74" s="10" t="s">
        <v>29</v>
      </c>
      <c r="B74" s="29"/>
      <c r="C74" s="27"/>
      <c r="D74" s="27">
        <f>D34+D37+D40+D43+D46+D49+D52+D55+D58+D62+D65+D68+D71</f>
        <v>6311</v>
      </c>
    </row>
    <row r="75" spans="1:4" ht="12.75" customHeight="1">
      <c r="A75" s="6"/>
      <c r="B75" s="19"/>
      <c r="C75" s="6"/>
      <c r="D75" s="6"/>
    </row>
    <row r="76" spans="1:4" ht="12.75" customHeight="1">
      <c r="A76" s="10" t="s">
        <v>44</v>
      </c>
      <c r="B76" s="17"/>
      <c r="C76" s="6"/>
      <c r="D76" s="6"/>
    </row>
    <row r="77" spans="1:4" ht="12.75" customHeight="1">
      <c r="A77" s="30">
        <v>3021</v>
      </c>
      <c r="B77" s="31" t="s">
        <v>45</v>
      </c>
      <c r="C77" s="6"/>
      <c r="D77" s="6"/>
    </row>
    <row r="78" spans="1:4" ht="12.75" customHeight="1">
      <c r="A78" s="32"/>
      <c r="B78" s="17" t="s">
        <v>27</v>
      </c>
      <c r="C78" s="6"/>
      <c r="D78" s="17">
        <v>926</v>
      </c>
    </row>
    <row r="79" spans="1:4" ht="12.75" customHeight="1">
      <c r="A79" s="32"/>
      <c r="B79" s="22" t="s">
        <v>28</v>
      </c>
      <c r="C79" s="6"/>
      <c r="D79" s="17">
        <v>250</v>
      </c>
    </row>
    <row r="80" spans="1:4" ht="12.75" customHeight="1">
      <c r="A80" s="10" t="s">
        <v>46</v>
      </c>
      <c r="B80" s="33"/>
      <c r="C80" s="6"/>
      <c r="D80" s="6">
        <f>SUM(D78:D79)</f>
        <v>1176</v>
      </c>
    </row>
    <row r="81" spans="1:4" ht="12.75" customHeight="1">
      <c r="A81" s="10"/>
      <c r="B81" s="33"/>
      <c r="C81" s="6"/>
      <c r="D81" s="6"/>
    </row>
    <row r="82" spans="1:4" ht="12.75" customHeight="1">
      <c r="A82" s="10" t="s">
        <v>47</v>
      </c>
      <c r="B82" s="33"/>
      <c r="C82" s="6"/>
      <c r="D82" s="6"/>
    </row>
    <row r="83" spans="1:4" ht="12.75" customHeight="1">
      <c r="A83" s="7">
        <v>3030</v>
      </c>
      <c r="B83" s="33" t="s">
        <v>48</v>
      </c>
      <c r="C83" s="6"/>
      <c r="D83" s="6"/>
    </row>
    <row r="84" spans="1:4" ht="12.75" customHeight="1">
      <c r="A84" s="10"/>
      <c r="B84" s="33" t="s">
        <v>27</v>
      </c>
      <c r="C84" s="6"/>
      <c r="D84" s="17">
        <v>349</v>
      </c>
    </row>
    <row r="85" spans="1:4" ht="12.75" customHeight="1">
      <c r="A85" s="10"/>
      <c r="B85" s="22" t="s">
        <v>28</v>
      </c>
      <c r="C85" s="6"/>
      <c r="D85" s="17">
        <v>94</v>
      </c>
    </row>
    <row r="86" spans="1:4" ht="12.75" customHeight="1">
      <c r="A86" s="10" t="s">
        <v>49</v>
      </c>
      <c r="B86" s="33"/>
      <c r="C86" s="6"/>
      <c r="D86" s="6">
        <f>SUM(D84:D85)</f>
        <v>443</v>
      </c>
    </row>
    <row r="87" spans="1:4" ht="12.75" customHeight="1">
      <c r="A87" s="6"/>
      <c r="B87" s="19"/>
      <c r="C87" s="6"/>
      <c r="D87" s="6"/>
    </row>
    <row r="88" spans="1:4" ht="12.75" customHeight="1">
      <c r="A88" s="6" t="s">
        <v>50</v>
      </c>
      <c r="B88" s="19"/>
      <c r="C88" s="4"/>
      <c r="D88" s="34"/>
    </row>
    <row r="89" spans="1:4" ht="12.75" customHeight="1">
      <c r="A89" s="35">
        <v>3303</v>
      </c>
      <c r="B89" s="36" t="s">
        <v>51</v>
      </c>
      <c r="C89" s="7"/>
      <c r="D89" s="37">
        <v>8948</v>
      </c>
    </row>
    <row r="90" spans="1:4" ht="12.75" customHeight="1">
      <c r="A90" s="35">
        <v>3304</v>
      </c>
      <c r="B90" s="36" t="s">
        <v>52</v>
      </c>
      <c r="C90" s="7"/>
      <c r="D90" s="37">
        <v>3855</v>
      </c>
    </row>
    <row r="91" spans="1:4" ht="12.75" customHeight="1">
      <c r="A91" s="35">
        <v>3308</v>
      </c>
      <c r="B91" s="38" t="s">
        <v>53</v>
      </c>
      <c r="C91" s="7"/>
      <c r="D91" s="37">
        <v>10994</v>
      </c>
    </row>
    <row r="92" spans="1:4" ht="12.75" customHeight="1">
      <c r="A92" s="35">
        <v>3309</v>
      </c>
      <c r="B92" s="36" t="s">
        <v>54</v>
      </c>
      <c r="C92" s="7"/>
      <c r="D92" s="37">
        <v>5411</v>
      </c>
    </row>
    <row r="93" spans="1:12" ht="12.75" customHeight="1">
      <c r="A93" s="39">
        <v>3315</v>
      </c>
      <c r="B93" s="38" t="s">
        <v>55</v>
      </c>
      <c r="C93" s="7"/>
      <c r="D93" s="7">
        <v>25</v>
      </c>
      <c r="E93" s="16"/>
      <c r="F93" s="16"/>
      <c r="G93" s="16"/>
      <c r="H93" s="16"/>
      <c r="I93" s="16"/>
      <c r="J93" s="16"/>
      <c r="K93" s="16"/>
      <c r="L93" s="16"/>
    </row>
    <row r="94" spans="1:12" ht="12.75" customHeight="1">
      <c r="A94" s="39">
        <v>3316</v>
      </c>
      <c r="B94" s="40" t="s">
        <v>56</v>
      </c>
      <c r="C94" s="7"/>
      <c r="D94" s="7">
        <v>180</v>
      </c>
      <c r="E94" s="16"/>
      <c r="F94" s="16"/>
      <c r="G94" s="16"/>
      <c r="H94" s="16"/>
      <c r="I94" s="16"/>
      <c r="J94" s="16"/>
      <c r="K94" s="16"/>
      <c r="L94" s="16"/>
    </row>
    <row r="95" spans="1:4" ht="12.75" customHeight="1">
      <c r="A95" s="35">
        <v>3318</v>
      </c>
      <c r="B95" s="41" t="s">
        <v>57</v>
      </c>
      <c r="C95" s="7"/>
      <c r="D95" s="42">
        <v>2539</v>
      </c>
    </row>
    <row r="96" spans="1:4" ht="12.75" customHeight="1">
      <c r="A96" s="35">
        <v>3320</v>
      </c>
      <c r="B96" s="43" t="s">
        <v>58</v>
      </c>
      <c r="C96" s="7"/>
      <c r="D96" s="42">
        <v>4475</v>
      </c>
    </row>
    <row r="97" spans="1:4" ht="12.75" customHeight="1">
      <c r="A97" s="6" t="s">
        <v>59</v>
      </c>
      <c r="B97" s="44"/>
      <c r="C97" s="45"/>
      <c r="D97" s="45">
        <f>SUM(D89:D96)</f>
        <v>36427</v>
      </c>
    </row>
    <row r="98" spans="1:4" ht="12.75" customHeight="1">
      <c r="A98" s="6"/>
      <c r="B98" s="44"/>
      <c r="C98" s="45"/>
      <c r="D98" s="45"/>
    </row>
    <row r="99" spans="1:4" ht="12.75" customHeight="1">
      <c r="A99" s="6" t="s">
        <v>60</v>
      </c>
      <c r="B99" s="46"/>
      <c r="C99" s="47"/>
      <c r="D99" s="48"/>
    </row>
    <row r="100" spans="1:4" ht="12.75" customHeight="1">
      <c r="A100" s="17">
        <v>5011</v>
      </c>
      <c r="B100" s="49" t="s">
        <v>61</v>
      </c>
      <c r="C100" s="45"/>
      <c r="D100" s="42">
        <v>2201</v>
      </c>
    </row>
    <row r="101" spans="1:4" ht="12.75" customHeight="1">
      <c r="A101" s="17">
        <v>5032</v>
      </c>
      <c r="B101" s="50" t="s">
        <v>62</v>
      </c>
      <c r="C101" s="45"/>
      <c r="D101" s="42">
        <v>2000</v>
      </c>
    </row>
    <row r="102" spans="1:4" ht="12.75" customHeight="1">
      <c r="A102" s="6" t="s">
        <v>63</v>
      </c>
      <c r="B102" s="49"/>
      <c r="C102" s="45"/>
      <c r="D102" s="45">
        <f>SUM(D100:D101)</f>
        <v>4201</v>
      </c>
    </row>
    <row r="103" spans="1:4" ht="12.75" customHeight="1">
      <c r="A103" s="6"/>
      <c r="B103" s="44"/>
      <c r="C103" s="45"/>
      <c r="D103" s="45"/>
    </row>
    <row r="104" spans="1:4" ht="12.75" customHeight="1">
      <c r="A104" s="6" t="s">
        <v>64</v>
      </c>
      <c r="B104" s="49"/>
      <c r="C104" s="45"/>
      <c r="D104" s="45"/>
    </row>
    <row r="105" spans="1:4" ht="12.75" customHeight="1">
      <c r="A105" s="51">
        <v>6110</v>
      </c>
      <c r="B105" s="52" t="s">
        <v>65</v>
      </c>
      <c r="C105" s="45"/>
      <c r="D105" s="42">
        <v>7805</v>
      </c>
    </row>
    <row r="106" spans="1:4" ht="12.75" customHeight="1">
      <c r="A106" s="6" t="s">
        <v>66</v>
      </c>
      <c r="B106" s="52"/>
      <c r="C106" s="45"/>
      <c r="D106" s="45">
        <f>SUM(D105)</f>
        <v>7805</v>
      </c>
    </row>
    <row r="107" spans="1:4" ht="12.75" customHeight="1">
      <c r="A107" s="6"/>
      <c r="B107" s="44"/>
      <c r="C107" s="45"/>
      <c r="D107" s="45"/>
    </row>
    <row r="108" spans="1:4" ht="12.75" customHeight="1">
      <c r="A108" s="34" t="s">
        <v>67</v>
      </c>
      <c r="B108" s="4"/>
      <c r="C108" s="6">
        <f>SUM(C25)</f>
        <v>58019</v>
      </c>
      <c r="D108" s="10">
        <f>SUM(D31+D97+D86+D80+D74+D102+D106)</f>
        <v>58019</v>
      </c>
    </row>
    <row r="109" spans="1:5" ht="12.75" customHeight="1">
      <c r="A109" s="53"/>
      <c r="B109" s="52"/>
      <c r="C109" s="54"/>
      <c r="D109" s="48"/>
      <c r="E109" s="16"/>
    </row>
    <row r="110" spans="1:5" ht="12.75" customHeight="1">
      <c r="A110" s="53" t="s">
        <v>68</v>
      </c>
      <c r="B110" s="55"/>
      <c r="C110" s="54"/>
      <c r="D110" s="48"/>
      <c r="E110" s="16"/>
    </row>
    <row r="111" spans="1:5" ht="12.75" customHeight="1">
      <c r="A111" s="53"/>
      <c r="B111" s="55"/>
      <c r="C111" s="54"/>
      <c r="D111" s="48"/>
      <c r="E111" s="16"/>
    </row>
    <row r="112" spans="1:5" ht="12.75" customHeight="1">
      <c r="A112" s="6" t="s">
        <v>7</v>
      </c>
      <c r="B112" s="56"/>
      <c r="C112" s="54"/>
      <c r="D112" s="48"/>
      <c r="E112" s="16"/>
    </row>
    <row r="113" spans="1:5" ht="12.75" customHeight="1">
      <c r="A113" s="17">
        <v>1030</v>
      </c>
      <c r="B113" s="38" t="s">
        <v>69</v>
      </c>
      <c r="C113" s="47">
        <v>250</v>
      </c>
      <c r="D113" s="57"/>
      <c r="E113" s="16"/>
    </row>
    <row r="114" spans="1:5" ht="12.75" customHeight="1">
      <c r="A114" s="58">
        <v>1020</v>
      </c>
      <c r="B114" s="38" t="s">
        <v>144</v>
      </c>
      <c r="C114" s="57">
        <v>466</v>
      </c>
      <c r="D114" s="57"/>
      <c r="E114" s="16"/>
    </row>
    <row r="115" spans="1:5" ht="12.75" customHeight="1">
      <c r="A115" s="58">
        <v>1105</v>
      </c>
      <c r="B115" s="59" t="s">
        <v>70</v>
      </c>
      <c r="C115" s="47">
        <v>40000</v>
      </c>
      <c r="D115" s="57"/>
      <c r="E115" s="16"/>
    </row>
    <row r="116" spans="1:5" ht="12.75" customHeight="1">
      <c r="A116" s="104">
        <v>1124</v>
      </c>
      <c r="B116" s="129" t="s">
        <v>135</v>
      </c>
      <c r="C116" s="57">
        <v>-369270</v>
      </c>
      <c r="D116" s="57"/>
      <c r="E116" s="16"/>
    </row>
    <row r="117" spans="1:5" ht="12.75" customHeight="1">
      <c r="A117" s="104">
        <v>1125</v>
      </c>
      <c r="B117" s="129" t="s">
        <v>152</v>
      </c>
      <c r="C117" s="57">
        <v>-474987</v>
      </c>
      <c r="D117" s="57"/>
      <c r="E117" s="16"/>
    </row>
    <row r="118" spans="1:5" ht="12.75" customHeight="1">
      <c r="A118" s="58">
        <v>1150</v>
      </c>
      <c r="B118" s="59" t="s">
        <v>71</v>
      </c>
      <c r="C118" s="47">
        <v>17445</v>
      </c>
      <c r="D118" s="57"/>
      <c r="E118" s="16"/>
    </row>
    <row r="119" spans="1:5" ht="12.75" customHeight="1">
      <c r="A119" s="58">
        <v>1211</v>
      </c>
      <c r="B119" s="59" t="s">
        <v>72</v>
      </c>
      <c r="C119" s="47">
        <v>1103</v>
      </c>
      <c r="D119" s="57"/>
      <c r="E119" s="16"/>
    </row>
    <row r="120" spans="1:5" ht="12.75" customHeight="1">
      <c r="A120" s="58">
        <v>1221</v>
      </c>
      <c r="B120" s="107" t="s">
        <v>134</v>
      </c>
      <c r="C120" s="57">
        <v>-466</v>
      </c>
      <c r="D120" s="57"/>
      <c r="E120" s="16"/>
    </row>
    <row r="121" spans="1:5" ht="12.75" customHeight="1">
      <c r="A121" s="58">
        <v>1250</v>
      </c>
      <c r="B121" s="107" t="s">
        <v>147</v>
      </c>
      <c r="C121" s="57">
        <v>5000</v>
      </c>
      <c r="D121" s="57"/>
      <c r="E121" s="16"/>
    </row>
    <row r="122" spans="1:5" ht="12.75" customHeight="1">
      <c r="A122" s="58">
        <v>1255</v>
      </c>
      <c r="B122" s="107" t="s">
        <v>148</v>
      </c>
      <c r="C122" s="57">
        <v>-850</v>
      </c>
      <c r="D122" s="57"/>
      <c r="E122" s="16"/>
    </row>
    <row r="123" spans="1:5" ht="12.75" customHeight="1">
      <c r="A123" s="58">
        <v>1262</v>
      </c>
      <c r="B123" s="107" t="s">
        <v>75</v>
      </c>
      <c r="C123" s="57">
        <v>-200</v>
      </c>
      <c r="D123" s="57"/>
      <c r="E123" s="16"/>
    </row>
    <row r="124" spans="1:5" ht="12.75" customHeight="1">
      <c r="A124" s="104">
        <v>1270</v>
      </c>
      <c r="B124" s="105" t="s">
        <v>71</v>
      </c>
      <c r="C124" s="57">
        <v>91971</v>
      </c>
      <c r="D124" s="57"/>
      <c r="E124" s="16"/>
    </row>
    <row r="125" spans="1:5" ht="12.75" customHeight="1">
      <c r="A125" s="104">
        <v>1292</v>
      </c>
      <c r="B125" s="106" t="s">
        <v>134</v>
      </c>
      <c r="C125" s="57">
        <v>-56417</v>
      </c>
      <c r="D125" s="57"/>
      <c r="E125" s="16"/>
    </row>
    <row r="126" spans="1:5" ht="12.75" customHeight="1">
      <c r="A126" s="104">
        <v>1294</v>
      </c>
      <c r="B126" s="105" t="s">
        <v>134</v>
      </c>
      <c r="C126" s="57">
        <v>-35554</v>
      </c>
      <c r="D126" s="57"/>
      <c r="E126" s="16"/>
    </row>
    <row r="127" spans="1:5" ht="12.75" customHeight="1">
      <c r="A127" s="104">
        <v>1302</v>
      </c>
      <c r="B127" s="38" t="s">
        <v>69</v>
      </c>
      <c r="C127" s="57">
        <v>147</v>
      </c>
      <c r="D127" s="57"/>
      <c r="E127" s="16"/>
    </row>
    <row r="128" spans="1:7" ht="12.75" customHeight="1">
      <c r="A128" s="7">
        <v>1311</v>
      </c>
      <c r="B128" s="38" t="s">
        <v>73</v>
      </c>
      <c r="C128" s="57">
        <v>759</v>
      </c>
      <c r="D128" s="57"/>
      <c r="E128" s="16"/>
      <c r="G128" s="60"/>
    </row>
    <row r="129" spans="1:5" ht="12.75" customHeight="1">
      <c r="A129" s="104">
        <v>1322</v>
      </c>
      <c r="B129" s="38" t="s">
        <v>74</v>
      </c>
      <c r="C129" s="57">
        <v>236</v>
      </c>
      <c r="D129" s="57"/>
      <c r="E129" s="16"/>
    </row>
    <row r="130" spans="1:5" ht="12.75" customHeight="1">
      <c r="A130" s="7">
        <v>1324</v>
      </c>
      <c r="B130" s="59" t="s">
        <v>75</v>
      </c>
      <c r="C130" s="57">
        <v>138</v>
      </c>
      <c r="D130" s="57"/>
      <c r="E130" s="16"/>
    </row>
    <row r="131" spans="1:5" ht="12.75" customHeight="1">
      <c r="A131" s="104">
        <v>1325</v>
      </c>
      <c r="B131" s="105" t="s">
        <v>71</v>
      </c>
      <c r="C131" s="57">
        <v>900</v>
      </c>
      <c r="D131" s="57"/>
      <c r="E131" s="16"/>
    </row>
    <row r="132" spans="1:5" ht="12.75" customHeight="1">
      <c r="A132" s="104">
        <v>1350</v>
      </c>
      <c r="B132" s="107" t="s">
        <v>134</v>
      </c>
      <c r="C132" s="57">
        <v>-900</v>
      </c>
      <c r="D132" s="57"/>
      <c r="E132" s="16"/>
    </row>
    <row r="133" spans="1:5" ht="12.75" customHeight="1">
      <c r="A133" s="58">
        <v>1401</v>
      </c>
      <c r="B133" s="38" t="s">
        <v>69</v>
      </c>
      <c r="C133" s="54">
        <f>SUM(C134)</f>
        <v>1109</v>
      </c>
      <c r="D133" s="48"/>
      <c r="E133" s="16"/>
    </row>
    <row r="134" spans="1:5" ht="12.75" customHeight="1">
      <c r="A134" s="58"/>
      <c r="B134" s="61" t="s">
        <v>76</v>
      </c>
      <c r="C134" s="62">
        <v>1109</v>
      </c>
      <c r="D134" s="63"/>
      <c r="E134" s="16"/>
    </row>
    <row r="135" spans="1:5" ht="12.75" customHeight="1">
      <c r="A135" s="58">
        <v>1425</v>
      </c>
      <c r="B135" s="38" t="s">
        <v>71</v>
      </c>
      <c r="C135" s="113">
        <f>SUM(C136:C140)</f>
        <v>31996</v>
      </c>
      <c r="D135" s="63"/>
      <c r="E135" s="16"/>
    </row>
    <row r="136" spans="1:5" ht="12.75" customHeight="1">
      <c r="A136" s="58"/>
      <c r="B136" s="61" t="s">
        <v>35</v>
      </c>
      <c r="C136" s="63">
        <v>2294</v>
      </c>
      <c r="D136" s="63"/>
      <c r="E136" s="16"/>
    </row>
    <row r="137" spans="1:5" ht="12.75" customHeight="1">
      <c r="A137" s="58"/>
      <c r="B137" s="61" t="s">
        <v>140</v>
      </c>
      <c r="C137" s="63">
        <v>3834</v>
      </c>
      <c r="D137" s="63"/>
      <c r="E137" s="16"/>
    </row>
    <row r="138" spans="1:5" ht="12.75" customHeight="1">
      <c r="A138" s="58"/>
      <c r="B138" s="61" t="s">
        <v>141</v>
      </c>
      <c r="C138" s="63">
        <v>4223</v>
      </c>
      <c r="D138" s="63"/>
      <c r="E138" s="16"/>
    </row>
    <row r="139" spans="1:5" ht="12.75" customHeight="1">
      <c r="A139" s="58"/>
      <c r="B139" s="61" t="s">
        <v>142</v>
      </c>
      <c r="C139" s="63">
        <v>579</v>
      </c>
      <c r="D139" s="63"/>
      <c r="E139" s="16"/>
    </row>
    <row r="140" spans="1:5" ht="12.75" customHeight="1">
      <c r="A140" s="58"/>
      <c r="B140" s="61" t="s">
        <v>76</v>
      </c>
      <c r="C140" s="63">
        <v>21066</v>
      </c>
      <c r="D140" s="63"/>
      <c r="E140" s="16"/>
    </row>
    <row r="141" spans="1:5" ht="12.75" customHeight="1">
      <c r="A141" s="58">
        <v>1450</v>
      </c>
      <c r="B141" s="38" t="s">
        <v>143</v>
      </c>
      <c r="C141" s="113">
        <f>SUM(C142:C146)</f>
        <v>-31996</v>
      </c>
      <c r="D141" s="63"/>
      <c r="E141" s="16"/>
    </row>
    <row r="142" spans="1:5" ht="12.75" customHeight="1">
      <c r="A142" s="58"/>
      <c r="B142" s="61" t="s">
        <v>35</v>
      </c>
      <c r="C142" s="63">
        <v>-2294</v>
      </c>
      <c r="D142" s="63"/>
      <c r="E142" s="16"/>
    </row>
    <row r="143" spans="1:5" ht="12.75" customHeight="1">
      <c r="A143" s="58"/>
      <c r="B143" s="61" t="s">
        <v>140</v>
      </c>
      <c r="C143" s="63">
        <v>-3834</v>
      </c>
      <c r="D143" s="63"/>
      <c r="E143" s="16"/>
    </row>
    <row r="144" spans="1:5" ht="12.75" customHeight="1">
      <c r="A144" s="58"/>
      <c r="B144" s="61" t="s">
        <v>141</v>
      </c>
      <c r="C144" s="63">
        <v>-4223</v>
      </c>
      <c r="D144" s="63"/>
      <c r="E144" s="16"/>
    </row>
    <row r="145" spans="1:5" ht="12.75" customHeight="1">
      <c r="A145" s="58"/>
      <c r="B145" s="61" t="s">
        <v>142</v>
      </c>
      <c r="C145" s="63">
        <v>-579</v>
      </c>
      <c r="D145" s="63"/>
      <c r="E145" s="16"/>
    </row>
    <row r="146" spans="1:5" ht="12.75" customHeight="1">
      <c r="A146" s="58"/>
      <c r="B146" s="61" t="s">
        <v>76</v>
      </c>
      <c r="C146" s="63">
        <v>-21066</v>
      </c>
      <c r="D146" s="63"/>
      <c r="E146" s="16"/>
    </row>
    <row r="147" spans="1:5" ht="12.75" customHeight="1">
      <c r="A147" s="6" t="s">
        <v>24</v>
      </c>
      <c r="B147" s="59"/>
      <c r="C147" s="54">
        <f>SUM(C113:C133)+C135+C141</f>
        <v>-779120</v>
      </c>
      <c r="D147" s="48"/>
      <c r="E147" s="16"/>
    </row>
    <row r="148" spans="1:5" ht="12.75" customHeight="1">
      <c r="A148" s="17"/>
      <c r="B148" s="59"/>
      <c r="C148" s="54"/>
      <c r="D148" s="57"/>
      <c r="E148" s="16"/>
    </row>
    <row r="149" spans="1:5" ht="12.75" customHeight="1">
      <c r="A149" s="6" t="s">
        <v>77</v>
      </c>
      <c r="B149" s="64"/>
      <c r="C149" s="54"/>
      <c r="D149" s="57"/>
      <c r="E149" s="16"/>
    </row>
    <row r="150" spans="1:5" ht="12.75" customHeight="1">
      <c r="A150" s="17">
        <v>1806</v>
      </c>
      <c r="B150" s="65" t="s">
        <v>78</v>
      </c>
      <c r="C150" s="54"/>
      <c r="D150" s="57"/>
      <c r="E150" s="16"/>
    </row>
    <row r="151" spans="1:5" ht="12.75" customHeight="1">
      <c r="A151" s="17"/>
      <c r="B151" s="64" t="s">
        <v>79</v>
      </c>
      <c r="C151" s="54"/>
      <c r="D151" s="57">
        <v>-70565</v>
      </c>
      <c r="E151" s="16"/>
    </row>
    <row r="152" spans="1:5" ht="12.75" customHeight="1">
      <c r="A152" s="17"/>
      <c r="B152" s="66" t="s">
        <v>80</v>
      </c>
      <c r="C152" s="54"/>
      <c r="D152" s="57">
        <v>70565</v>
      </c>
      <c r="E152" s="16"/>
    </row>
    <row r="153" spans="1:5" ht="12.75" customHeight="1">
      <c r="A153" s="58">
        <v>1855</v>
      </c>
      <c r="B153" s="67" t="s">
        <v>81</v>
      </c>
      <c r="C153" s="54"/>
      <c r="D153" s="57">
        <v>24254</v>
      </c>
      <c r="E153" s="16"/>
    </row>
    <row r="154" spans="1:5" ht="12.75" customHeight="1">
      <c r="A154" s="68" t="s">
        <v>82</v>
      </c>
      <c r="B154" s="64"/>
      <c r="C154" s="54"/>
      <c r="D154" s="48">
        <f>SUM(D151:D153)</f>
        <v>24254</v>
      </c>
      <c r="E154" s="16"/>
    </row>
    <row r="155" spans="1:5" ht="12.75" customHeight="1">
      <c r="A155" s="17"/>
      <c r="B155" s="64"/>
      <c r="C155" s="54"/>
      <c r="D155" s="57"/>
      <c r="E155" s="16"/>
    </row>
    <row r="156" spans="1:5" ht="12.75" customHeight="1">
      <c r="A156" s="69" t="s">
        <v>25</v>
      </c>
      <c r="B156" s="70"/>
      <c r="C156" s="54"/>
      <c r="D156" s="48"/>
      <c r="E156" s="16"/>
    </row>
    <row r="157" spans="1:5" ht="12.75" customHeight="1">
      <c r="A157" s="51">
        <v>2345</v>
      </c>
      <c r="B157" s="70" t="s">
        <v>38</v>
      </c>
      <c r="C157" s="54"/>
      <c r="D157" s="48">
        <f>SUM(D158:D159)</f>
        <v>0</v>
      </c>
      <c r="E157" s="16"/>
    </row>
    <row r="158" spans="1:5" ht="12.75" customHeight="1">
      <c r="A158" s="51"/>
      <c r="B158" s="130" t="s">
        <v>79</v>
      </c>
      <c r="C158" s="48"/>
      <c r="D158" s="57">
        <v>-8</v>
      </c>
      <c r="E158" s="16"/>
    </row>
    <row r="159" spans="1:5" ht="12.75" customHeight="1">
      <c r="A159" s="51"/>
      <c r="B159" s="130" t="s">
        <v>80</v>
      </c>
      <c r="C159" s="48"/>
      <c r="D159" s="57">
        <v>8</v>
      </c>
      <c r="E159" s="16"/>
    </row>
    <row r="160" spans="1:5" ht="12.75" customHeight="1">
      <c r="A160" s="51">
        <v>2360</v>
      </c>
      <c r="B160" s="70" t="s">
        <v>39</v>
      </c>
      <c r="C160" s="54"/>
      <c r="D160" s="48">
        <f>SUM(D161:D162)</f>
        <v>0</v>
      </c>
      <c r="E160" s="16"/>
    </row>
    <row r="161" spans="1:5" ht="12.75" customHeight="1">
      <c r="A161" s="69"/>
      <c r="B161" s="130" t="s">
        <v>79</v>
      </c>
      <c r="C161" s="48"/>
      <c r="D161" s="57">
        <v>-458</v>
      </c>
      <c r="E161" s="16"/>
    </row>
    <row r="162" spans="1:5" ht="12.75" customHeight="1">
      <c r="A162" s="69"/>
      <c r="B162" s="130" t="s">
        <v>80</v>
      </c>
      <c r="C162" s="48"/>
      <c r="D162" s="57">
        <v>458</v>
      </c>
      <c r="E162" s="16"/>
    </row>
    <row r="163" spans="1:5" ht="12.75" customHeight="1">
      <c r="A163" s="51">
        <v>2795</v>
      </c>
      <c r="B163" s="71" t="s">
        <v>40</v>
      </c>
      <c r="C163" s="54"/>
      <c r="D163" s="48">
        <f>SUM(D164:D166)</f>
        <v>7594</v>
      </c>
      <c r="E163" s="16"/>
    </row>
    <row r="164" spans="1:5" ht="12.75" customHeight="1">
      <c r="A164" s="51"/>
      <c r="B164" s="72" t="s">
        <v>133</v>
      </c>
      <c r="C164" s="54"/>
      <c r="D164" s="57">
        <v>-19406</v>
      </c>
      <c r="E164" s="16"/>
    </row>
    <row r="165" spans="1:5" ht="12.75" customHeight="1">
      <c r="A165" s="80"/>
      <c r="B165" s="77" t="s">
        <v>86</v>
      </c>
      <c r="C165" s="54"/>
      <c r="D165" s="57">
        <v>20000</v>
      </c>
      <c r="E165" s="16"/>
    </row>
    <row r="166" spans="1:5" ht="12.75" customHeight="1">
      <c r="A166" s="73"/>
      <c r="B166" s="74" t="s">
        <v>83</v>
      </c>
      <c r="C166" s="54"/>
      <c r="D166" s="57">
        <v>7000</v>
      </c>
      <c r="E166" s="16"/>
    </row>
    <row r="167" spans="1:5" ht="12.75" customHeight="1">
      <c r="A167" s="80">
        <v>2850</v>
      </c>
      <c r="B167" s="74" t="s">
        <v>146</v>
      </c>
      <c r="C167" s="54"/>
      <c r="D167" s="48">
        <f>SUM(D168:D169)</f>
        <v>4687</v>
      </c>
      <c r="E167" s="16"/>
    </row>
    <row r="168" spans="1:5" ht="12.75" customHeight="1">
      <c r="A168" s="73"/>
      <c r="B168" s="131" t="s">
        <v>79</v>
      </c>
      <c r="C168" s="48"/>
      <c r="D168" s="57">
        <v>888</v>
      </c>
      <c r="E168" s="16"/>
    </row>
    <row r="169" spans="1:5" ht="12.75" customHeight="1">
      <c r="A169" s="73"/>
      <c r="B169" s="131" t="s">
        <v>123</v>
      </c>
      <c r="C169" s="48"/>
      <c r="D169" s="57">
        <v>3799</v>
      </c>
      <c r="E169" s="16"/>
    </row>
    <row r="170" spans="1:5" ht="12.75" customHeight="1">
      <c r="A170" s="75">
        <v>2985</v>
      </c>
      <c r="B170" s="132" t="s">
        <v>84</v>
      </c>
      <c r="C170" s="48"/>
      <c r="D170" s="48">
        <f>SUM(D171:D172)</f>
        <v>1109</v>
      </c>
      <c r="E170" s="16"/>
    </row>
    <row r="171" spans="1:5" ht="12.75" customHeight="1">
      <c r="A171" s="53"/>
      <c r="B171" s="77" t="s">
        <v>85</v>
      </c>
      <c r="C171" s="54"/>
      <c r="D171" s="57">
        <v>-543</v>
      </c>
      <c r="E171" s="16"/>
    </row>
    <row r="172" spans="1:5" ht="12.75" customHeight="1">
      <c r="A172" s="53"/>
      <c r="B172" s="77" t="s">
        <v>86</v>
      </c>
      <c r="C172" s="54"/>
      <c r="D172" s="57">
        <v>1652</v>
      </c>
      <c r="E172" s="16"/>
    </row>
    <row r="173" spans="1:5" ht="12.75" customHeight="1">
      <c r="A173" s="10" t="s">
        <v>29</v>
      </c>
      <c r="B173" s="78"/>
      <c r="C173" s="54"/>
      <c r="D173" s="48">
        <f>SUM(D157+D160+D163+D170+D167)</f>
        <v>13390</v>
      </c>
      <c r="E173" s="16"/>
    </row>
    <row r="174" spans="1:5" ht="12.75" customHeight="1">
      <c r="A174" s="53"/>
      <c r="B174" s="78"/>
      <c r="C174" s="54"/>
      <c r="D174" s="48"/>
      <c r="E174" s="16"/>
    </row>
    <row r="175" spans="1:5" ht="12.75" customHeight="1">
      <c r="A175" s="69" t="s">
        <v>145</v>
      </c>
      <c r="B175" s="78"/>
      <c r="C175" s="79"/>
      <c r="D175" s="48"/>
      <c r="E175" s="16"/>
    </row>
    <row r="176" spans="1:5" ht="12.75" customHeight="1">
      <c r="A176" s="51">
        <v>2305</v>
      </c>
      <c r="B176" s="115" t="s">
        <v>31</v>
      </c>
      <c r="C176" s="79"/>
      <c r="D176" s="48">
        <f>SUM(D177:D178)</f>
        <v>7222</v>
      </c>
      <c r="E176" s="16"/>
    </row>
    <row r="177" spans="1:5" ht="12.75" customHeight="1">
      <c r="A177" s="51"/>
      <c r="B177" s="108" t="s">
        <v>79</v>
      </c>
      <c r="C177" s="109"/>
      <c r="D177" s="63">
        <v>6292</v>
      </c>
      <c r="E177" s="16"/>
    </row>
    <row r="178" spans="1:5" ht="12.75" customHeight="1">
      <c r="A178" s="69"/>
      <c r="B178" s="110" t="s">
        <v>83</v>
      </c>
      <c r="C178" s="109"/>
      <c r="D178" s="63">
        <v>930</v>
      </c>
      <c r="E178" s="16"/>
    </row>
    <row r="179" spans="1:5" ht="12.75" customHeight="1">
      <c r="A179" s="51">
        <v>2309</v>
      </c>
      <c r="B179" s="115" t="s">
        <v>32</v>
      </c>
      <c r="C179" s="79"/>
      <c r="D179" s="48">
        <f>SUM(D180:D183)</f>
        <v>7921</v>
      </c>
      <c r="E179" s="16"/>
    </row>
    <row r="180" spans="1:5" ht="12.75" customHeight="1">
      <c r="A180" s="69"/>
      <c r="B180" s="111" t="s">
        <v>27</v>
      </c>
      <c r="C180" s="109"/>
      <c r="D180" s="63">
        <v>1482</v>
      </c>
      <c r="E180" s="16"/>
    </row>
    <row r="181" spans="1:5" ht="12.75" customHeight="1">
      <c r="A181" s="69"/>
      <c r="B181" s="112" t="s">
        <v>28</v>
      </c>
      <c r="C181" s="109"/>
      <c r="D181" s="63">
        <v>400</v>
      </c>
      <c r="E181" s="16"/>
    </row>
    <row r="182" spans="1:5" ht="12.75" customHeight="1">
      <c r="A182" s="51"/>
      <c r="B182" s="108" t="s">
        <v>79</v>
      </c>
      <c r="C182" s="109"/>
      <c r="D182" s="63">
        <v>3039</v>
      </c>
      <c r="E182" s="16"/>
    </row>
    <row r="183" spans="1:5" ht="12.75" customHeight="1">
      <c r="A183" s="69"/>
      <c r="B183" s="110" t="s">
        <v>83</v>
      </c>
      <c r="C183" s="109"/>
      <c r="D183" s="63">
        <v>3000</v>
      </c>
      <c r="E183" s="16"/>
    </row>
    <row r="184" spans="1:5" ht="12.75" customHeight="1">
      <c r="A184" s="51">
        <v>2310</v>
      </c>
      <c r="B184" s="115" t="s">
        <v>33</v>
      </c>
      <c r="C184" s="54"/>
      <c r="D184" s="48">
        <f>SUM(D185:D186)</f>
        <v>2094</v>
      </c>
      <c r="E184" s="16"/>
    </row>
    <row r="185" spans="1:5" ht="12.75" customHeight="1">
      <c r="A185" s="51"/>
      <c r="B185" s="108" t="s">
        <v>79</v>
      </c>
      <c r="C185" s="113"/>
      <c r="D185" s="63">
        <v>1524</v>
      </c>
      <c r="E185" s="16"/>
    </row>
    <row r="186" spans="1:5" ht="12.75" customHeight="1">
      <c r="A186" s="53"/>
      <c r="B186" s="110" t="s">
        <v>83</v>
      </c>
      <c r="C186" s="113"/>
      <c r="D186" s="63">
        <v>570</v>
      </c>
      <c r="E186" s="16"/>
    </row>
    <row r="187" spans="1:5" ht="12.75" customHeight="1">
      <c r="A187" s="51">
        <v>2315</v>
      </c>
      <c r="B187" s="116" t="s">
        <v>34</v>
      </c>
      <c r="C187" s="54"/>
      <c r="D187" s="48">
        <f>SUM(D188:D189)</f>
        <v>10134</v>
      </c>
      <c r="E187" s="16"/>
    </row>
    <row r="188" spans="1:5" ht="12.75" customHeight="1">
      <c r="A188" s="51"/>
      <c r="B188" s="108" t="s">
        <v>79</v>
      </c>
      <c r="C188" s="113"/>
      <c r="D188" s="63">
        <v>5934</v>
      </c>
      <c r="E188" s="16"/>
    </row>
    <row r="189" spans="1:5" ht="12.75" customHeight="1">
      <c r="A189" s="53"/>
      <c r="B189" s="110" t="s">
        <v>83</v>
      </c>
      <c r="C189" s="113"/>
      <c r="D189" s="63">
        <v>4200</v>
      </c>
      <c r="E189" s="16"/>
    </row>
    <row r="190" spans="1:5" ht="12.75" customHeight="1">
      <c r="A190" s="51">
        <v>2325</v>
      </c>
      <c r="B190" s="84" t="s">
        <v>35</v>
      </c>
      <c r="C190" s="54"/>
      <c r="D190" s="48">
        <f>SUM(D191:D192)</f>
        <v>2678</v>
      </c>
      <c r="E190" s="16"/>
    </row>
    <row r="191" spans="1:5" ht="12.75" customHeight="1">
      <c r="A191" s="51"/>
      <c r="B191" s="108" t="s">
        <v>79</v>
      </c>
      <c r="C191" s="113"/>
      <c r="D191" s="63">
        <v>2278</v>
      </c>
      <c r="E191" s="16"/>
    </row>
    <row r="192" spans="1:5" ht="12.75" customHeight="1">
      <c r="A192" s="53"/>
      <c r="B192" s="110" t="s">
        <v>83</v>
      </c>
      <c r="C192" s="113"/>
      <c r="D192" s="63">
        <v>400</v>
      </c>
      <c r="E192" s="16"/>
    </row>
    <row r="193" spans="1:5" ht="12.75" customHeight="1">
      <c r="A193" s="51">
        <v>2330</v>
      </c>
      <c r="B193" s="84" t="s">
        <v>36</v>
      </c>
      <c r="C193" s="54"/>
      <c r="D193" s="48">
        <f>SUM(D194:D197)</f>
        <v>4203</v>
      </c>
      <c r="E193" s="16"/>
    </row>
    <row r="194" spans="1:5" ht="12.75" customHeight="1">
      <c r="A194" s="69"/>
      <c r="B194" s="111" t="s">
        <v>27</v>
      </c>
      <c r="C194" s="113"/>
      <c r="D194" s="63">
        <v>817</v>
      </c>
      <c r="E194" s="16"/>
    </row>
    <row r="195" spans="1:5" ht="12.75" customHeight="1">
      <c r="A195" s="69"/>
      <c r="B195" s="112" t="s">
        <v>28</v>
      </c>
      <c r="C195" s="113"/>
      <c r="D195" s="63">
        <v>220</v>
      </c>
      <c r="E195" s="16"/>
    </row>
    <row r="196" spans="1:5" ht="12.75" customHeight="1">
      <c r="A196" s="51"/>
      <c r="B196" s="108" t="s">
        <v>79</v>
      </c>
      <c r="C196" s="113"/>
      <c r="D196" s="63">
        <v>2406</v>
      </c>
      <c r="E196" s="16"/>
    </row>
    <row r="197" spans="1:5" ht="12.75" customHeight="1">
      <c r="A197" s="51"/>
      <c r="B197" s="110" t="s">
        <v>83</v>
      </c>
      <c r="C197" s="113"/>
      <c r="D197" s="63">
        <v>760</v>
      </c>
      <c r="E197" s="16"/>
    </row>
    <row r="198" spans="1:5" ht="12.75" customHeight="1">
      <c r="A198" s="51">
        <v>2335</v>
      </c>
      <c r="B198" s="116" t="s">
        <v>37</v>
      </c>
      <c r="C198" s="54"/>
      <c r="D198" s="48">
        <f>SUM(D199:D200)</f>
        <v>3832</v>
      </c>
      <c r="E198" s="16"/>
    </row>
    <row r="199" spans="1:5" ht="12.75" customHeight="1">
      <c r="A199" s="80"/>
      <c r="B199" s="108" t="s">
        <v>79</v>
      </c>
      <c r="C199" s="113"/>
      <c r="D199" s="63">
        <v>1524</v>
      </c>
      <c r="E199" s="16"/>
    </row>
    <row r="200" spans="1:5" ht="12.75" customHeight="1">
      <c r="A200" s="73"/>
      <c r="B200" s="114" t="s">
        <v>83</v>
      </c>
      <c r="C200" s="113"/>
      <c r="D200" s="63">
        <v>2308</v>
      </c>
      <c r="E200" s="16"/>
    </row>
    <row r="201" spans="1:5" ht="12.75" customHeight="1">
      <c r="A201" s="51">
        <v>2345</v>
      </c>
      <c r="B201" s="117" t="s">
        <v>38</v>
      </c>
      <c r="C201" s="54"/>
      <c r="D201" s="48">
        <f>SUM(D202:D203)</f>
        <v>1871</v>
      </c>
      <c r="E201" s="16"/>
    </row>
    <row r="202" spans="1:5" ht="12.75" customHeight="1">
      <c r="A202" s="53"/>
      <c r="B202" s="108" t="s">
        <v>79</v>
      </c>
      <c r="C202" s="113"/>
      <c r="D202" s="63">
        <v>1331</v>
      </c>
      <c r="E202" s="16"/>
    </row>
    <row r="203" spans="1:5" ht="12.75" customHeight="1">
      <c r="A203" s="73"/>
      <c r="B203" s="114" t="s">
        <v>83</v>
      </c>
      <c r="C203" s="113"/>
      <c r="D203" s="63">
        <v>540</v>
      </c>
      <c r="E203" s="16"/>
    </row>
    <row r="204" spans="1:5" ht="12.75" customHeight="1">
      <c r="A204" s="118">
        <v>2360</v>
      </c>
      <c r="B204" s="76" t="s">
        <v>39</v>
      </c>
      <c r="C204" s="54"/>
      <c r="D204" s="48">
        <f>SUM(D205)</f>
        <v>1411</v>
      </c>
      <c r="E204" s="16"/>
    </row>
    <row r="205" spans="1:5" ht="12.75" customHeight="1">
      <c r="A205" s="73"/>
      <c r="B205" s="108" t="s">
        <v>79</v>
      </c>
      <c r="C205" s="113"/>
      <c r="D205" s="63">
        <v>1411</v>
      </c>
      <c r="E205" s="16"/>
    </row>
    <row r="206" spans="1:5" ht="12.75" customHeight="1">
      <c r="A206" s="119">
        <v>2985</v>
      </c>
      <c r="B206" s="116" t="s">
        <v>84</v>
      </c>
      <c r="C206" s="54"/>
      <c r="D206" s="48">
        <f>SUM(D207:D208)</f>
        <v>910</v>
      </c>
      <c r="E206" s="16"/>
    </row>
    <row r="207" spans="1:5" ht="12.75" customHeight="1">
      <c r="A207" s="82"/>
      <c r="B207" s="111" t="s">
        <v>27</v>
      </c>
      <c r="C207" s="113"/>
      <c r="D207" s="63">
        <v>717</v>
      </c>
      <c r="E207" s="16"/>
    </row>
    <row r="208" spans="1:5" ht="12.75" customHeight="1">
      <c r="A208" s="82"/>
      <c r="B208" s="112" t="s">
        <v>28</v>
      </c>
      <c r="C208" s="113"/>
      <c r="D208" s="63">
        <v>193</v>
      </c>
      <c r="E208" s="16"/>
    </row>
    <row r="209" spans="1:5" ht="12.75" customHeight="1">
      <c r="A209" s="10" t="s">
        <v>29</v>
      </c>
      <c r="B209" s="78"/>
      <c r="C209" s="54"/>
      <c r="D209" s="48">
        <f>D176+D179+D184+D187+D190+D193+D198+D201+D204+D206</f>
        <v>42276</v>
      </c>
      <c r="E209" s="16"/>
    </row>
    <row r="210" spans="1:5" ht="12.75" customHeight="1">
      <c r="A210" s="10"/>
      <c r="B210" s="78"/>
      <c r="C210" s="54"/>
      <c r="D210" s="48"/>
      <c r="E210" s="16"/>
    </row>
    <row r="211" spans="1:5" ht="12.75" customHeight="1">
      <c r="A211" s="69" t="s">
        <v>87</v>
      </c>
      <c r="B211" s="70"/>
      <c r="C211" s="54"/>
      <c r="D211" s="48"/>
      <c r="E211" s="16"/>
    </row>
    <row r="212" spans="1:5" ht="12.75" customHeight="1">
      <c r="A212" s="51">
        <v>3021</v>
      </c>
      <c r="B212" s="70" t="s">
        <v>149</v>
      </c>
      <c r="C212" s="54"/>
      <c r="D212" s="48">
        <f>SUM(D213)</f>
        <v>3950</v>
      </c>
      <c r="E212" s="16"/>
    </row>
    <row r="213" spans="1:5" ht="12.75" customHeight="1">
      <c r="A213" s="69"/>
      <c r="B213" s="133" t="s">
        <v>79</v>
      </c>
      <c r="C213" s="134"/>
      <c r="D213" s="63">
        <v>3950</v>
      </c>
      <c r="E213" s="16"/>
    </row>
    <row r="214" spans="1:5" ht="12.75" customHeight="1">
      <c r="A214" s="7">
        <v>3024</v>
      </c>
      <c r="B214" s="83" t="s">
        <v>88</v>
      </c>
      <c r="C214" s="54"/>
      <c r="D214" s="48">
        <f>SUM(D215:D216)</f>
        <v>0</v>
      </c>
      <c r="E214" s="16"/>
    </row>
    <row r="215" spans="1:5" ht="12.75" customHeight="1">
      <c r="A215" s="10"/>
      <c r="B215" s="110" t="s">
        <v>79</v>
      </c>
      <c r="C215" s="113"/>
      <c r="D215" s="63">
        <v>-800</v>
      </c>
      <c r="E215" s="16"/>
    </row>
    <row r="216" spans="1:5" ht="12.75" customHeight="1">
      <c r="A216" s="10"/>
      <c r="B216" s="120" t="s">
        <v>86</v>
      </c>
      <c r="C216" s="113"/>
      <c r="D216" s="63">
        <v>800</v>
      </c>
      <c r="E216" s="16"/>
    </row>
    <row r="217" spans="1:5" ht="12.75" customHeight="1">
      <c r="A217" s="10" t="s">
        <v>46</v>
      </c>
      <c r="B217" s="78"/>
      <c r="C217" s="54"/>
      <c r="D217" s="48">
        <f>SUM(D212+D214)</f>
        <v>3950</v>
      </c>
      <c r="E217" s="16"/>
    </row>
    <row r="218" spans="1:5" ht="12.75" customHeight="1">
      <c r="A218" s="53"/>
      <c r="B218" s="78"/>
      <c r="C218" s="54"/>
      <c r="D218" s="48"/>
      <c r="E218" s="16"/>
    </row>
    <row r="219" spans="1:5" ht="12.75" customHeight="1">
      <c r="A219" s="69" t="s">
        <v>89</v>
      </c>
      <c r="B219" s="78"/>
      <c r="C219" s="54"/>
      <c r="D219" s="48"/>
      <c r="E219" s="16"/>
    </row>
    <row r="220" spans="1:5" ht="12.75" customHeight="1">
      <c r="A220" s="7">
        <v>3030</v>
      </c>
      <c r="B220" s="33" t="s">
        <v>48</v>
      </c>
      <c r="C220" s="54"/>
      <c r="D220" s="48"/>
      <c r="E220" s="16"/>
    </row>
    <row r="221" spans="1:5" ht="12.75" customHeight="1">
      <c r="A221" s="10"/>
      <c r="B221" s="111" t="s">
        <v>27</v>
      </c>
      <c r="C221" s="113"/>
      <c r="D221" s="63">
        <v>13895</v>
      </c>
      <c r="E221" s="16"/>
    </row>
    <row r="222" spans="1:5" ht="12.75" customHeight="1">
      <c r="A222" s="10"/>
      <c r="B222" s="112" t="s">
        <v>28</v>
      </c>
      <c r="C222" s="113"/>
      <c r="D222" s="63">
        <v>3752</v>
      </c>
      <c r="E222" s="16"/>
    </row>
    <row r="223" spans="1:5" ht="12.75" customHeight="1">
      <c r="A223" s="10"/>
      <c r="B223" s="110" t="s">
        <v>79</v>
      </c>
      <c r="C223" s="113"/>
      <c r="D223" s="63">
        <v>1483</v>
      </c>
      <c r="E223" s="16"/>
    </row>
    <row r="224" spans="1:5" ht="12.75" customHeight="1">
      <c r="A224" s="10"/>
      <c r="B224" s="140" t="s">
        <v>123</v>
      </c>
      <c r="C224" s="113"/>
      <c r="D224" s="63">
        <v>3000</v>
      </c>
      <c r="E224" s="16"/>
    </row>
    <row r="225" spans="1:5" ht="12.75" customHeight="1">
      <c r="A225" s="10" t="s">
        <v>49</v>
      </c>
      <c r="B225" s="33"/>
      <c r="C225" s="54"/>
      <c r="D225" s="48">
        <f>SUM(D221:D224)</f>
        <v>22130</v>
      </c>
      <c r="E225" s="16"/>
    </row>
    <row r="226" spans="1:5" ht="12.75" customHeight="1">
      <c r="A226" s="53"/>
      <c r="B226" s="78"/>
      <c r="C226" s="54"/>
      <c r="D226" s="48"/>
      <c r="E226" s="16"/>
    </row>
    <row r="227" spans="1:5" ht="12.75" customHeight="1">
      <c r="A227" s="85" t="s">
        <v>50</v>
      </c>
      <c r="B227" s="70"/>
      <c r="C227" s="54"/>
      <c r="D227" s="48"/>
      <c r="E227" s="16"/>
    </row>
    <row r="228" spans="1:5" ht="12.75" customHeight="1">
      <c r="A228" s="51">
        <v>3111</v>
      </c>
      <c r="B228" s="86" t="s">
        <v>90</v>
      </c>
      <c r="C228" s="54"/>
      <c r="D228" s="48">
        <f>SUM(D229:D230)</f>
        <v>0</v>
      </c>
      <c r="E228" s="16"/>
    </row>
    <row r="229" spans="1:5" ht="12.75" customHeight="1">
      <c r="A229" s="51"/>
      <c r="B229" s="110" t="s">
        <v>79</v>
      </c>
      <c r="C229" s="113"/>
      <c r="D229" s="63">
        <v>7881</v>
      </c>
      <c r="E229" s="16"/>
    </row>
    <row r="230" spans="1:5" ht="12.75" customHeight="1">
      <c r="A230" s="51"/>
      <c r="B230" s="121" t="s">
        <v>91</v>
      </c>
      <c r="C230" s="113"/>
      <c r="D230" s="63">
        <v>-7881</v>
      </c>
      <c r="E230" s="16"/>
    </row>
    <row r="231" spans="1:5" ht="12.75" customHeight="1">
      <c r="A231" s="87">
        <v>3201</v>
      </c>
      <c r="B231" s="88" t="s">
        <v>92</v>
      </c>
      <c r="C231" s="54"/>
      <c r="D231" s="48">
        <f>SUM(D232:D234)</f>
        <v>0</v>
      </c>
      <c r="E231" s="16"/>
    </row>
    <row r="232" spans="1:5" ht="12.75" customHeight="1">
      <c r="A232" s="51"/>
      <c r="B232" s="111" t="s">
        <v>27</v>
      </c>
      <c r="C232" s="113"/>
      <c r="D232" s="63">
        <v>-1500</v>
      </c>
      <c r="E232" s="16"/>
    </row>
    <row r="233" spans="1:5" ht="12.75" customHeight="1">
      <c r="A233" s="51"/>
      <c r="B233" s="112" t="s">
        <v>28</v>
      </c>
      <c r="C233" s="113"/>
      <c r="D233" s="63">
        <v>-600</v>
      </c>
      <c r="E233" s="16"/>
    </row>
    <row r="234" spans="1:5" ht="12.75" customHeight="1">
      <c r="A234" s="51"/>
      <c r="B234" s="110" t="s">
        <v>79</v>
      </c>
      <c r="C234" s="113"/>
      <c r="D234" s="63">
        <v>2100</v>
      </c>
      <c r="E234" s="16"/>
    </row>
    <row r="235" spans="1:5" ht="12.75" customHeight="1">
      <c r="A235" s="87">
        <v>3203</v>
      </c>
      <c r="B235" s="89" t="s">
        <v>93</v>
      </c>
      <c r="C235" s="54"/>
      <c r="D235" s="48">
        <f>SUM(D236:D237)</f>
        <v>0</v>
      </c>
      <c r="E235" s="16"/>
    </row>
    <row r="236" spans="1:5" ht="12.75" customHeight="1">
      <c r="A236" s="51"/>
      <c r="B236" s="108" t="s">
        <v>79</v>
      </c>
      <c r="C236" s="113"/>
      <c r="D236" s="63">
        <v>-1809</v>
      </c>
      <c r="E236" s="16"/>
    </row>
    <row r="237" spans="1:5" ht="12.75" customHeight="1">
      <c r="A237" s="80"/>
      <c r="B237" s="122" t="s">
        <v>86</v>
      </c>
      <c r="C237" s="113"/>
      <c r="D237" s="63">
        <v>1809</v>
      </c>
      <c r="E237" s="16"/>
    </row>
    <row r="238" spans="1:5" ht="12.75" customHeight="1">
      <c r="A238" s="51">
        <v>3209</v>
      </c>
      <c r="B238" s="90" t="s">
        <v>94</v>
      </c>
      <c r="C238" s="54"/>
      <c r="D238" s="48">
        <f>SUM(D239:D241)</f>
        <v>0</v>
      </c>
      <c r="E238" s="16"/>
    </row>
    <row r="239" spans="1:5" ht="12.75" customHeight="1">
      <c r="A239" s="51"/>
      <c r="B239" s="110" t="s">
        <v>79</v>
      </c>
      <c r="C239" s="113"/>
      <c r="D239" s="63">
        <v>-4500</v>
      </c>
      <c r="E239" s="16"/>
    </row>
    <row r="240" spans="1:5" ht="12.75" customHeight="1">
      <c r="A240" s="51"/>
      <c r="B240" s="121" t="s">
        <v>80</v>
      </c>
      <c r="C240" s="113"/>
      <c r="D240" s="63">
        <v>4000</v>
      </c>
      <c r="E240" s="16"/>
    </row>
    <row r="241" spans="1:5" ht="12.75" customHeight="1">
      <c r="A241" s="51"/>
      <c r="B241" s="121" t="s">
        <v>91</v>
      </c>
      <c r="C241" s="113"/>
      <c r="D241" s="63">
        <v>500</v>
      </c>
      <c r="E241" s="16"/>
    </row>
    <row r="242" spans="1:5" ht="12.75" customHeight="1">
      <c r="A242" s="91">
        <v>3305</v>
      </c>
      <c r="B242" s="43" t="s">
        <v>95</v>
      </c>
      <c r="C242" s="54"/>
      <c r="D242" s="48">
        <v>2000</v>
      </c>
      <c r="E242" s="16"/>
    </row>
    <row r="243" spans="1:5" ht="12.75" customHeight="1">
      <c r="A243" s="91"/>
      <c r="B243" s="43"/>
      <c r="C243" s="54"/>
      <c r="D243" s="48"/>
      <c r="E243" s="16"/>
    </row>
    <row r="244" spans="1:5" ht="12.75" customHeight="1">
      <c r="A244" s="91"/>
      <c r="B244" s="43"/>
      <c r="C244" s="54"/>
      <c r="D244" s="48"/>
      <c r="E244" s="16"/>
    </row>
    <row r="245" spans="1:5" ht="12.75" customHeight="1">
      <c r="A245" s="91">
        <v>3307</v>
      </c>
      <c r="B245" s="43" t="s">
        <v>96</v>
      </c>
      <c r="C245" s="54"/>
      <c r="D245" s="48">
        <f>SUM(D246:D247)</f>
        <v>0</v>
      </c>
      <c r="E245" s="16"/>
    </row>
    <row r="246" spans="1:5" ht="12.75" customHeight="1">
      <c r="A246" s="91"/>
      <c r="B246" s="123" t="s">
        <v>97</v>
      </c>
      <c r="C246" s="113"/>
      <c r="D246" s="63">
        <v>-5000</v>
      </c>
      <c r="E246" s="16"/>
    </row>
    <row r="247" spans="1:5" ht="12.75" customHeight="1">
      <c r="A247" s="91"/>
      <c r="B247" s="124" t="s">
        <v>80</v>
      </c>
      <c r="C247" s="113"/>
      <c r="D247" s="63">
        <v>5000</v>
      </c>
      <c r="E247" s="16"/>
    </row>
    <row r="248" spans="1:5" ht="12.75" customHeight="1">
      <c r="A248" s="91">
        <v>3312</v>
      </c>
      <c r="B248" s="43" t="s">
        <v>98</v>
      </c>
      <c r="C248" s="54"/>
      <c r="D248" s="48">
        <f>SUM(D249:D250)</f>
        <v>0</v>
      </c>
      <c r="E248" s="16"/>
    </row>
    <row r="249" spans="1:5" ht="12.75" customHeight="1">
      <c r="A249" s="91"/>
      <c r="B249" s="110" t="s">
        <v>79</v>
      </c>
      <c r="C249" s="113"/>
      <c r="D249" s="63">
        <v>1000</v>
      </c>
      <c r="E249" s="16"/>
    </row>
    <row r="250" spans="1:5" ht="12.75" customHeight="1">
      <c r="A250" s="92"/>
      <c r="B250" s="123" t="s">
        <v>97</v>
      </c>
      <c r="C250" s="113"/>
      <c r="D250" s="63">
        <v>-1000</v>
      </c>
      <c r="E250" s="16"/>
    </row>
    <row r="251" spans="1:5" ht="12.75" customHeight="1">
      <c r="A251" s="91">
        <v>3315</v>
      </c>
      <c r="B251" s="43" t="s">
        <v>99</v>
      </c>
      <c r="C251" s="54"/>
      <c r="D251" s="48">
        <v>25</v>
      </c>
      <c r="E251" s="16"/>
    </row>
    <row r="252" spans="1:5" ht="12.75" customHeight="1">
      <c r="A252" s="91">
        <v>3316</v>
      </c>
      <c r="B252" s="81" t="s">
        <v>100</v>
      </c>
      <c r="C252" s="54"/>
      <c r="D252" s="48">
        <v>15</v>
      </c>
      <c r="E252" s="16"/>
    </row>
    <row r="253" spans="1:5" ht="12.75" customHeight="1">
      <c r="A253" s="51">
        <v>3323</v>
      </c>
      <c r="B253" s="93" t="s">
        <v>101</v>
      </c>
      <c r="C253" s="54"/>
      <c r="D253" s="48">
        <v>2000</v>
      </c>
      <c r="E253" s="16"/>
    </row>
    <row r="254" spans="1:5" ht="12.75" customHeight="1">
      <c r="A254" s="51">
        <v>3340</v>
      </c>
      <c r="B254" s="83" t="s">
        <v>102</v>
      </c>
      <c r="C254" s="54"/>
      <c r="D254" s="48">
        <f>SUM(D255:D256)</f>
        <v>0</v>
      </c>
      <c r="E254" s="16"/>
    </row>
    <row r="255" spans="1:5" ht="12.75" customHeight="1">
      <c r="A255" s="51"/>
      <c r="B255" s="125" t="s">
        <v>79</v>
      </c>
      <c r="C255" s="113"/>
      <c r="D255" s="63">
        <v>3000</v>
      </c>
      <c r="E255" s="16"/>
    </row>
    <row r="256" spans="1:5" ht="12.75" customHeight="1">
      <c r="A256" s="51"/>
      <c r="B256" s="124" t="s">
        <v>80</v>
      </c>
      <c r="C256" s="113"/>
      <c r="D256" s="63">
        <v>-3000</v>
      </c>
      <c r="E256" s="16"/>
    </row>
    <row r="257" spans="1:5" ht="12.75" customHeight="1">
      <c r="A257" s="51">
        <v>3351</v>
      </c>
      <c r="B257" s="43" t="s">
        <v>103</v>
      </c>
      <c r="C257" s="54"/>
      <c r="D257" s="48">
        <v>3</v>
      </c>
      <c r="E257" s="16"/>
    </row>
    <row r="258" spans="1:5" ht="12.75" customHeight="1">
      <c r="A258" s="51">
        <v>3354</v>
      </c>
      <c r="B258" s="43" t="s">
        <v>104</v>
      </c>
      <c r="C258" s="54"/>
      <c r="D258" s="48">
        <f>SUM(D259:D260)</f>
        <v>0</v>
      </c>
      <c r="E258" s="16"/>
    </row>
    <row r="259" spans="1:5" ht="12.75" customHeight="1">
      <c r="A259" s="51"/>
      <c r="B259" s="110" t="s">
        <v>79</v>
      </c>
      <c r="C259" s="113"/>
      <c r="D259" s="63">
        <v>35</v>
      </c>
      <c r="E259" s="16"/>
    </row>
    <row r="260" spans="1:5" ht="12.75" customHeight="1">
      <c r="A260" s="51"/>
      <c r="B260" s="123" t="s">
        <v>97</v>
      </c>
      <c r="C260" s="113"/>
      <c r="D260" s="63">
        <v>-35</v>
      </c>
      <c r="E260" s="16"/>
    </row>
    <row r="261" spans="1:5" ht="12.75" customHeight="1">
      <c r="A261" s="51">
        <v>3355</v>
      </c>
      <c r="B261" s="43" t="s">
        <v>105</v>
      </c>
      <c r="C261" s="54"/>
      <c r="D261" s="48">
        <f>SUM(D262:D264)</f>
        <v>250</v>
      </c>
      <c r="E261" s="16"/>
    </row>
    <row r="262" spans="1:5" ht="12.75" customHeight="1">
      <c r="A262" s="51"/>
      <c r="B262" s="126" t="s">
        <v>27</v>
      </c>
      <c r="C262" s="113"/>
      <c r="D262" s="63">
        <v>150</v>
      </c>
      <c r="E262" s="16"/>
    </row>
    <row r="263" spans="1:5" ht="12.75" customHeight="1">
      <c r="A263" s="51"/>
      <c r="B263" s="112" t="s">
        <v>28</v>
      </c>
      <c r="C263" s="113"/>
      <c r="D263" s="63">
        <v>-150</v>
      </c>
      <c r="E263" s="16"/>
    </row>
    <row r="264" spans="1:5" ht="12.75" customHeight="1">
      <c r="A264" s="51"/>
      <c r="B264" s="110" t="s">
        <v>79</v>
      </c>
      <c r="C264" s="113"/>
      <c r="D264" s="63">
        <v>250</v>
      </c>
      <c r="E264" s="16"/>
    </row>
    <row r="265" spans="1:5" ht="12.75" customHeight="1">
      <c r="A265" s="51">
        <v>3357</v>
      </c>
      <c r="B265" s="43" t="s">
        <v>106</v>
      </c>
      <c r="C265" s="54"/>
      <c r="D265" s="48">
        <f>SUM(D266:D267)</f>
        <v>0</v>
      </c>
      <c r="E265" s="16"/>
    </row>
    <row r="266" spans="1:5" ht="12.75" customHeight="1">
      <c r="A266" s="51"/>
      <c r="B266" s="111" t="s">
        <v>27</v>
      </c>
      <c r="C266" s="113"/>
      <c r="D266" s="63">
        <v>540</v>
      </c>
      <c r="E266" s="16"/>
    </row>
    <row r="267" spans="1:5" ht="12.75" customHeight="1">
      <c r="A267" s="51"/>
      <c r="B267" s="114" t="s">
        <v>79</v>
      </c>
      <c r="C267" s="113"/>
      <c r="D267" s="63">
        <v>-540</v>
      </c>
      <c r="E267" s="16"/>
    </row>
    <row r="268" spans="1:5" ht="12.75" customHeight="1">
      <c r="A268" s="51">
        <v>3412</v>
      </c>
      <c r="B268" s="43" t="s">
        <v>107</v>
      </c>
      <c r="C268" s="54"/>
      <c r="D268" s="48">
        <f>SUM(D269:D271)</f>
        <v>0</v>
      </c>
      <c r="E268" s="16"/>
    </row>
    <row r="269" spans="1:5" ht="12.75" customHeight="1">
      <c r="A269" s="51"/>
      <c r="B269" s="126" t="s">
        <v>27</v>
      </c>
      <c r="C269" s="113"/>
      <c r="D269" s="63">
        <v>1800</v>
      </c>
      <c r="E269" s="16"/>
    </row>
    <row r="270" spans="1:5" ht="12.75" customHeight="1">
      <c r="A270" s="51"/>
      <c r="B270" s="112" t="s">
        <v>28</v>
      </c>
      <c r="C270" s="113"/>
      <c r="D270" s="63">
        <v>130</v>
      </c>
      <c r="E270" s="16"/>
    </row>
    <row r="271" spans="1:5" ht="12.75" customHeight="1">
      <c r="A271" s="51"/>
      <c r="B271" s="110" t="s">
        <v>79</v>
      </c>
      <c r="C271" s="113"/>
      <c r="D271" s="63">
        <v>-1930</v>
      </c>
      <c r="E271" s="16"/>
    </row>
    <row r="272" spans="1:5" ht="12.75" customHeight="1">
      <c r="A272" s="51">
        <v>3413</v>
      </c>
      <c r="B272" s="43" t="s">
        <v>108</v>
      </c>
      <c r="C272" s="54"/>
      <c r="D272" s="48">
        <f>SUM(D273:D276)</f>
        <v>0</v>
      </c>
      <c r="E272" s="16"/>
    </row>
    <row r="273" spans="1:5" ht="12.75" customHeight="1">
      <c r="A273" s="51"/>
      <c r="B273" s="126" t="s">
        <v>27</v>
      </c>
      <c r="C273" s="113"/>
      <c r="D273" s="63">
        <v>-300</v>
      </c>
      <c r="E273" s="16"/>
    </row>
    <row r="274" spans="1:5" ht="12.75" customHeight="1">
      <c r="A274" s="51"/>
      <c r="B274" s="112" t="s">
        <v>28</v>
      </c>
      <c r="C274" s="113"/>
      <c r="D274" s="63">
        <v>-100</v>
      </c>
      <c r="E274" s="16"/>
    </row>
    <row r="275" spans="1:5" ht="12.75" customHeight="1">
      <c r="A275" s="51"/>
      <c r="B275" s="110" t="s">
        <v>79</v>
      </c>
      <c r="C275" s="113"/>
      <c r="D275" s="63">
        <v>-2100</v>
      </c>
      <c r="E275" s="16"/>
    </row>
    <row r="276" spans="1:5" ht="12.75" customHeight="1">
      <c r="A276" s="51"/>
      <c r="B276" s="121" t="s">
        <v>80</v>
      </c>
      <c r="C276" s="113"/>
      <c r="D276" s="63">
        <v>2500</v>
      </c>
      <c r="E276" s="16"/>
    </row>
    <row r="277" spans="1:5" ht="12.75" customHeight="1">
      <c r="A277" s="51">
        <v>3423</v>
      </c>
      <c r="B277" s="43" t="s">
        <v>109</v>
      </c>
      <c r="C277" s="54"/>
      <c r="D277" s="48">
        <f>SUM(D278:D280)</f>
        <v>-594</v>
      </c>
      <c r="E277" s="16"/>
    </row>
    <row r="278" spans="1:5" ht="12.75" customHeight="1">
      <c r="A278" s="51"/>
      <c r="B278" s="126" t="s">
        <v>27</v>
      </c>
      <c r="C278" s="113"/>
      <c r="D278" s="63">
        <v>-1000</v>
      </c>
      <c r="E278" s="16"/>
    </row>
    <row r="279" spans="1:5" ht="12.75" customHeight="1">
      <c r="A279" s="51"/>
      <c r="B279" s="112" t="s">
        <v>28</v>
      </c>
      <c r="C279" s="113"/>
      <c r="D279" s="63">
        <v>-700</v>
      </c>
      <c r="E279" s="16"/>
    </row>
    <row r="280" spans="1:5" ht="12.75" customHeight="1">
      <c r="A280" s="51"/>
      <c r="B280" s="110" t="s">
        <v>110</v>
      </c>
      <c r="C280" s="113"/>
      <c r="D280" s="63">
        <v>1106</v>
      </c>
      <c r="E280" s="16"/>
    </row>
    <row r="281" spans="1:5" ht="12.75" customHeight="1">
      <c r="A281" s="51">
        <v>3426</v>
      </c>
      <c r="B281" s="86" t="s">
        <v>111</v>
      </c>
      <c r="C281" s="54"/>
      <c r="D281" s="48">
        <f>SUM(D282:D284)</f>
        <v>0</v>
      </c>
      <c r="E281" s="16"/>
    </row>
    <row r="282" spans="1:5" ht="12.75" customHeight="1">
      <c r="A282" s="51"/>
      <c r="B282" s="126" t="s">
        <v>27</v>
      </c>
      <c r="C282" s="113"/>
      <c r="D282" s="63">
        <v>3100</v>
      </c>
      <c r="E282" s="16"/>
    </row>
    <row r="283" spans="1:5" ht="12.75" customHeight="1">
      <c r="A283" s="51"/>
      <c r="B283" s="112" t="s">
        <v>28</v>
      </c>
      <c r="C283" s="113"/>
      <c r="D283" s="63">
        <v>480</v>
      </c>
      <c r="E283" s="16"/>
    </row>
    <row r="284" spans="1:5" ht="12.75" customHeight="1">
      <c r="A284" s="51"/>
      <c r="B284" s="110" t="s">
        <v>79</v>
      </c>
      <c r="C284" s="113"/>
      <c r="D284" s="63">
        <v>-3580</v>
      </c>
      <c r="E284" s="16"/>
    </row>
    <row r="285" spans="1:5" ht="12.75" customHeight="1">
      <c r="A285" s="51">
        <v>3427</v>
      </c>
      <c r="B285" s="86" t="s">
        <v>112</v>
      </c>
      <c r="C285" s="54"/>
      <c r="D285" s="48">
        <f>SUM(D286:D288)</f>
        <v>0</v>
      </c>
      <c r="E285" s="16"/>
    </row>
    <row r="286" spans="1:5" ht="12.75" customHeight="1">
      <c r="A286" s="51"/>
      <c r="B286" s="126" t="s">
        <v>27</v>
      </c>
      <c r="C286" s="113"/>
      <c r="D286" s="63">
        <v>-2900</v>
      </c>
      <c r="E286" s="16"/>
    </row>
    <row r="287" spans="1:5" ht="12.75" customHeight="1">
      <c r="A287" s="51"/>
      <c r="B287" s="112" t="s">
        <v>28</v>
      </c>
      <c r="C287" s="113"/>
      <c r="D287" s="63">
        <v>-780</v>
      </c>
      <c r="E287" s="16"/>
    </row>
    <row r="288" spans="1:5" ht="12.75" customHeight="1">
      <c r="A288" s="51"/>
      <c r="B288" s="110" t="s">
        <v>79</v>
      </c>
      <c r="C288" s="113"/>
      <c r="D288" s="63">
        <v>3680</v>
      </c>
      <c r="E288" s="16"/>
    </row>
    <row r="289" spans="1:5" ht="12.75" customHeight="1">
      <c r="A289" s="69" t="s">
        <v>59</v>
      </c>
      <c r="B289" s="55"/>
      <c r="C289" s="54"/>
      <c r="D289" s="48">
        <f>D228+D231+D235+D238+D242+D245+D248+D251+D252+D253+D254+D257+D258+D261+D265+D268+D272+D277+D281+D285</f>
        <v>3699</v>
      </c>
      <c r="E289" s="16"/>
    </row>
    <row r="290" spans="1:5" ht="12.75" customHeight="1">
      <c r="A290" s="53"/>
      <c r="B290" s="55"/>
      <c r="C290" s="54"/>
      <c r="D290" s="48"/>
      <c r="E290" s="16"/>
    </row>
    <row r="291" spans="1:5" ht="12.75" customHeight="1">
      <c r="A291" s="69" t="s">
        <v>113</v>
      </c>
      <c r="B291" s="55"/>
      <c r="C291" s="54"/>
      <c r="D291" s="48"/>
      <c r="E291" s="16"/>
    </row>
    <row r="292" spans="1:5" ht="12.75" customHeight="1">
      <c r="A292" s="51">
        <v>4014</v>
      </c>
      <c r="B292" s="31" t="s">
        <v>114</v>
      </c>
      <c r="C292" s="54"/>
      <c r="D292" s="57">
        <v>-4741</v>
      </c>
      <c r="E292" s="16"/>
    </row>
    <row r="293" spans="1:5" ht="12.75" customHeight="1">
      <c r="A293" s="51">
        <v>4016</v>
      </c>
      <c r="B293" s="31" t="s">
        <v>115</v>
      </c>
      <c r="C293" s="54"/>
      <c r="D293" s="57">
        <v>4741</v>
      </c>
      <c r="E293" s="16"/>
    </row>
    <row r="294" spans="1:5" ht="12.75" customHeight="1">
      <c r="A294" s="135">
        <v>4117</v>
      </c>
      <c r="B294" s="136" t="s">
        <v>136</v>
      </c>
      <c r="C294" s="48"/>
      <c r="D294" s="57">
        <v>-110976</v>
      </c>
      <c r="E294" s="16"/>
    </row>
    <row r="295" spans="1:5" ht="12.75" customHeight="1">
      <c r="A295" s="135">
        <v>4118</v>
      </c>
      <c r="B295" s="136" t="s">
        <v>138</v>
      </c>
      <c r="C295" s="48"/>
      <c r="D295" s="57">
        <v>-142441</v>
      </c>
      <c r="E295" s="16"/>
    </row>
    <row r="296" spans="1:5" ht="12.75" customHeight="1">
      <c r="A296" s="135">
        <v>4119</v>
      </c>
      <c r="B296" s="136" t="s">
        <v>150</v>
      </c>
      <c r="C296" s="48"/>
      <c r="D296" s="57">
        <v>-31890</v>
      </c>
      <c r="E296" s="16"/>
    </row>
    <row r="297" spans="1:5" ht="12.75" customHeight="1">
      <c r="A297" s="135">
        <v>4120</v>
      </c>
      <c r="B297" s="137" t="s">
        <v>137</v>
      </c>
      <c r="C297" s="48"/>
      <c r="D297" s="57">
        <v>-91417</v>
      </c>
      <c r="E297" s="16"/>
    </row>
    <row r="298" spans="1:5" ht="12.75" customHeight="1">
      <c r="A298" s="51">
        <v>4122</v>
      </c>
      <c r="B298" s="94" t="s">
        <v>116</v>
      </c>
      <c r="C298" s="54"/>
      <c r="D298" s="48">
        <f>SUM(D299:D300)</f>
        <v>0</v>
      </c>
      <c r="E298" s="16"/>
    </row>
    <row r="299" spans="1:5" ht="12.75" customHeight="1">
      <c r="A299" s="95"/>
      <c r="B299" s="110" t="s">
        <v>79</v>
      </c>
      <c r="C299" s="113"/>
      <c r="D299" s="63">
        <v>7500</v>
      </c>
      <c r="E299" s="16"/>
    </row>
    <row r="300" spans="1:5" ht="12.75" customHeight="1">
      <c r="A300" s="53"/>
      <c r="B300" s="127" t="s">
        <v>117</v>
      </c>
      <c r="C300" s="113"/>
      <c r="D300" s="63">
        <v>-7500</v>
      </c>
      <c r="E300" s="16"/>
    </row>
    <row r="301" spans="1:5" ht="12.75" customHeight="1">
      <c r="A301" s="51">
        <v>4123</v>
      </c>
      <c r="B301" s="96" t="s">
        <v>118</v>
      </c>
      <c r="C301" s="54"/>
      <c r="D301" s="48">
        <f>SUM(D302:D305)</f>
        <v>-474987</v>
      </c>
      <c r="E301" s="16"/>
    </row>
    <row r="302" spans="1:5" ht="12.75" customHeight="1">
      <c r="A302" s="53"/>
      <c r="B302" s="126" t="s">
        <v>27</v>
      </c>
      <c r="C302" s="113"/>
      <c r="D302" s="63">
        <v>35000</v>
      </c>
      <c r="E302" s="16"/>
    </row>
    <row r="303" spans="1:5" ht="12.75" customHeight="1">
      <c r="A303" s="53"/>
      <c r="B303" s="112" t="s">
        <v>28</v>
      </c>
      <c r="C303" s="113"/>
      <c r="D303" s="63">
        <v>6500</v>
      </c>
      <c r="E303" s="16"/>
    </row>
    <row r="304" spans="1:5" ht="12.75" customHeight="1">
      <c r="A304" s="53"/>
      <c r="B304" s="110" t="s">
        <v>79</v>
      </c>
      <c r="C304" s="113"/>
      <c r="D304" s="63">
        <v>80000</v>
      </c>
      <c r="E304" s="16"/>
    </row>
    <row r="305" spans="1:5" ht="12.75" customHeight="1">
      <c r="A305" s="53"/>
      <c r="B305" s="110" t="s">
        <v>117</v>
      </c>
      <c r="C305" s="113"/>
      <c r="D305" s="63">
        <v>-596487</v>
      </c>
      <c r="E305" s="16"/>
    </row>
    <row r="306" spans="1:5" ht="12.75" customHeight="1">
      <c r="A306" s="51">
        <v>4131</v>
      </c>
      <c r="B306" s="94" t="s">
        <v>119</v>
      </c>
      <c r="C306" s="54"/>
      <c r="D306" s="48">
        <f>SUM(D307:D308)</f>
        <v>0</v>
      </c>
      <c r="E306" s="16"/>
    </row>
    <row r="307" spans="1:5" ht="12.75" customHeight="1">
      <c r="A307" s="95"/>
      <c r="B307" s="110" t="s">
        <v>79</v>
      </c>
      <c r="C307" s="113"/>
      <c r="D307" s="63">
        <v>750</v>
      </c>
      <c r="E307" s="16"/>
    </row>
    <row r="308" spans="1:5" ht="12.75" customHeight="1">
      <c r="A308" s="95"/>
      <c r="B308" s="110" t="s">
        <v>117</v>
      </c>
      <c r="C308" s="113"/>
      <c r="D308" s="63">
        <v>-750</v>
      </c>
      <c r="E308" s="16"/>
    </row>
    <row r="309" spans="1:5" ht="12.75" customHeight="1">
      <c r="A309" s="51">
        <v>4133</v>
      </c>
      <c r="B309" s="94" t="s">
        <v>120</v>
      </c>
      <c r="C309" s="54"/>
      <c r="D309" s="48">
        <f>SUM(D310:D311)</f>
        <v>0</v>
      </c>
      <c r="E309" s="16"/>
    </row>
    <row r="310" spans="1:5" ht="12.75" customHeight="1">
      <c r="A310" s="82"/>
      <c r="B310" s="110" t="s">
        <v>79</v>
      </c>
      <c r="C310" s="113"/>
      <c r="D310" s="63">
        <v>1200</v>
      </c>
      <c r="E310" s="16"/>
    </row>
    <row r="311" spans="1:5" ht="12.75" customHeight="1">
      <c r="A311" s="82"/>
      <c r="B311" s="110" t="s">
        <v>117</v>
      </c>
      <c r="C311" s="113"/>
      <c r="D311" s="63">
        <v>-1200</v>
      </c>
      <c r="E311" s="16"/>
    </row>
    <row r="312" spans="1:5" ht="12.75" customHeight="1">
      <c r="A312" s="138">
        <v>4135</v>
      </c>
      <c r="B312" s="139" t="s">
        <v>139</v>
      </c>
      <c r="C312" s="48"/>
      <c r="D312" s="57">
        <v>-24436</v>
      </c>
      <c r="E312" s="16"/>
    </row>
    <row r="313" spans="1:5" ht="12.75" customHeight="1">
      <c r="A313" s="82">
        <v>4138</v>
      </c>
      <c r="B313" s="31" t="s">
        <v>121</v>
      </c>
      <c r="C313" s="54"/>
      <c r="D313" s="57">
        <v>5969</v>
      </c>
      <c r="E313" s="16"/>
    </row>
    <row r="314" spans="1:5" ht="12.75" customHeight="1">
      <c r="A314" s="51">
        <v>4340</v>
      </c>
      <c r="B314" s="97" t="s">
        <v>122</v>
      </c>
      <c r="C314" s="54"/>
      <c r="D314" s="48">
        <f>SUM(D315:D319)</f>
        <v>518</v>
      </c>
      <c r="E314" s="16"/>
    </row>
    <row r="315" spans="1:5" ht="12.75" customHeight="1">
      <c r="A315" s="82"/>
      <c r="B315" s="126" t="s">
        <v>27</v>
      </c>
      <c r="C315" s="113"/>
      <c r="D315" s="63">
        <v>3966</v>
      </c>
      <c r="E315" s="16"/>
    </row>
    <row r="316" spans="1:5" ht="12.75" customHeight="1">
      <c r="A316" s="82"/>
      <c r="B316" s="112" t="s">
        <v>28</v>
      </c>
      <c r="C316" s="113"/>
      <c r="D316" s="63">
        <v>1071</v>
      </c>
      <c r="E316" s="16"/>
    </row>
    <row r="317" spans="1:5" ht="12.75" customHeight="1">
      <c r="A317" s="82"/>
      <c r="B317" s="110" t="s">
        <v>79</v>
      </c>
      <c r="C317" s="113"/>
      <c r="D317" s="63">
        <v>6410</v>
      </c>
      <c r="E317" s="16"/>
    </row>
    <row r="318" spans="1:5" ht="12.75" customHeight="1">
      <c r="A318" s="82"/>
      <c r="B318" s="128" t="s">
        <v>123</v>
      </c>
      <c r="C318" s="113"/>
      <c r="D318" s="63">
        <v>16756</v>
      </c>
      <c r="E318" s="16"/>
    </row>
    <row r="319" spans="1:5" ht="12.75" customHeight="1">
      <c r="A319" s="82"/>
      <c r="B319" s="110" t="s">
        <v>124</v>
      </c>
      <c r="C319" s="113"/>
      <c r="D319" s="63">
        <v>-27685</v>
      </c>
      <c r="E319" s="16"/>
    </row>
    <row r="320" spans="1:5" ht="12.75" customHeight="1">
      <c r="A320" s="69" t="s">
        <v>125</v>
      </c>
      <c r="B320" s="98"/>
      <c r="C320" s="54"/>
      <c r="D320" s="48">
        <f>SUM(D292+D293+D294+D295+D296+D297+D298+D301+D306+D309+D312+D313+D314)</f>
        <v>-869660</v>
      </c>
      <c r="E320" s="16"/>
    </row>
    <row r="321" spans="1:5" ht="12.75" customHeight="1">
      <c r="A321" s="95"/>
      <c r="B321" s="55"/>
      <c r="C321" s="54"/>
      <c r="D321" s="48"/>
      <c r="E321" s="16"/>
    </row>
    <row r="322" spans="1:5" ht="12.75" customHeight="1">
      <c r="A322" s="69" t="s">
        <v>60</v>
      </c>
      <c r="B322" s="55"/>
      <c r="C322" s="54"/>
      <c r="D322" s="48"/>
      <c r="E322" s="16"/>
    </row>
    <row r="323" spans="1:5" ht="12.75" customHeight="1">
      <c r="A323" s="51">
        <v>5011</v>
      </c>
      <c r="B323" s="99" t="s">
        <v>126</v>
      </c>
      <c r="C323" s="54"/>
      <c r="D323" s="57">
        <v>-5969</v>
      </c>
      <c r="E323" s="16"/>
    </row>
    <row r="324" spans="1:5" ht="12.75" customHeight="1">
      <c r="A324" s="51">
        <v>5044</v>
      </c>
      <c r="B324" s="97" t="s">
        <v>127</v>
      </c>
      <c r="C324" s="54"/>
      <c r="D324" s="48">
        <f>SUM(D325:D327)</f>
        <v>0</v>
      </c>
      <c r="E324" s="16"/>
    </row>
    <row r="325" spans="1:5" ht="12.75" customHeight="1">
      <c r="A325" s="51"/>
      <c r="B325" s="110" t="s">
        <v>79</v>
      </c>
      <c r="C325" s="113"/>
      <c r="D325" s="63">
        <v>2220</v>
      </c>
      <c r="E325" s="16"/>
    </row>
    <row r="326" spans="1:5" ht="12.75" customHeight="1">
      <c r="A326" s="51"/>
      <c r="B326" s="128" t="s">
        <v>123</v>
      </c>
      <c r="C326" s="113"/>
      <c r="D326" s="63">
        <v>-2656</v>
      </c>
      <c r="E326" s="16"/>
    </row>
    <row r="327" spans="1:5" ht="12.75" customHeight="1">
      <c r="A327" s="51"/>
      <c r="B327" s="121" t="s">
        <v>91</v>
      </c>
      <c r="C327" s="113"/>
      <c r="D327" s="63">
        <v>436</v>
      </c>
      <c r="E327" s="16"/>
    </row>
    <row r="328" spans="1:5" ht="12.75" customHeight="1">
      <c r="A328" s="69" t="s">
        <v>63</v>
      </c>
      <c r="B328" s="55"/>
      <c r="C328" s="54"/>
      <c r="D328" s="48">
        <f>SUM(D323)+D324</f>
        <v>-5969</v>
      </c>
      <c r="E328" s="16"/>
    </row>
    <row r="329" spans="1:5" ht="12.75" customHeight="1">
      <c r="A329" s="53"/>
      <c r="B329" s="55"/>
      <c r="C329" s="54"/>
      <c r="D329" s="48"/>
      <c r="E329" s="16"/>
    </row>
    <row r="330" spans="1:5" ht="12.75" customHeight="1">
      <c r="A330" s="6" t="s">
        <v>64</v>
      </c>
      <c r="B330" s="55"/>
      <c r="C330" s="54"/>
      <c r="D330" s="48"/>
      <c r="E330" s="16"/>
    </row>
    <row r="331" spans="1:5" ht="12.75" customHeight="1">
      <c r="A331" s="51">
        <v>6130</v>
      </c>
      <c r="B331" s="100" t="s">
        <v>128</v>
      </c>
      <c r="C331" s="54"/>
      <c r="D331" s="57">
        <v>1103</v>
      </c>
      <c r="E331" s="16"/>
    </row>
    <row r="332" spans="1:5" ht="12.75" customHeight="1">
      <c r="A332" s="6" t="s">
        <v>129</v>
      </c>
      <c r="B332" s="101"/>
      <c r="C332" s="54"/>
      <c r="D332" s="48">
        <f>SUM(D331)</f>
        <v>1103</v>
      </c>
      <c r="E332" s="16"/>
    </row>
    <row r="333" spans="1:5" ht="12.75" customHeight="1">
      <c r="A333" s="53"/>
      <c r="B333" s="55"/>
      <c r="C333" s="54"/>
      <c r="D333" s="48"/>
      <c r="E333" s="16"/>
    </row>
    <row r="334" spans="1:5" ht="12.75" customHeight="1">
      <c r="A334" s="53" t="s">
        <v>68</v>
      </c>
      <c r="B334" s="55"/>
      <c r="C334" s="54">
        <f>C147</f>
        <v>-779120</v>
      </c>
      <c r="D334" s="48">
        <f>D154+D173+D209+D217+D225+D289+D320+D328+D332</f>
        <v>-764827</v>
      </c>
      <c r="E334" s="16"/>
    </row>
    <row r="335" spans="1:5" ht="12.75" customHeight="1">
      <c r="A335" s="53"/>
      <c r="B335" s="55"/>
      <c r="C335" s="54"/>
      <c r="D335" s="48"/>
      <c r="E335" s="16"/>
    </row>
    <row r="336" spans="1:4" ht="12.75" customHeight="1">
      <c r="A336" s="34" t="s">
        <v>130</v>
      </c>
      <c r="B336" s="55"/>
      <c r="C336" s="54"/>
      <c r="D336" s="54"/>
    </row>
    <row r="337" spans="1:4" ht="12.75" customHeight="1">
      <c r="A337" s="53"/>
      <c r="B337" s="55"/>
      <c r="C337" s="54"/>
      <c r="D337" s="54"/>
    </row>
    <row r="338" spans="1:4" ht="12.75" customHeight="1">
      <c r="A338" s="69" t="s">
        <v>113</v>
      </c>
      <c r="B338" s="78"/>
      <c r="C338" s="54"/>
      <c r="D338" s="54"/>
    </row>
    <row r="339" spans="1:4" ht="12.75" customHeight="1">
      <c r="A339" s="82">
        <v>4138</v>
      </c>
      <c r="B339" s="31" t="s">
        <v>121</v>
      </c>
      <c r="C339" s="54"/>
      <c r="D339" s="47">
        <v>15000</v>
      </c>
    </row>
    <row r="340" spans="1:4" ht="12.75" customHeight="1">
      <c r="A340" s="69" t="s">
        <v>125</v>
      </c>
      <c r="B340" s="55"/>
      <c r="C340" s="54"/>
      <c r="D340" s="54">
        <f>SUM(D339)</f>
        <v>15000</v>
      </c>
    </row>
    <row r="341" spans="1:4" ht="12.75" customHeight="1">
      <c r="A341" s="69"/>
      <c r="B341" s="55"/>
      <c r="C341" s="54"/>
      <c r="D341" s="54"/>
    </row>
    <row r="342" spans="1:4" ht="12.75" customHeight="1">
      <c r="A342" s="6" t="s">
        <v>64</v>
      </c>
      <c r="B342" s="102"/>
      <c r="C342" s="54"/>
      <c r="D342" s="54"/>
    </row>
    <row r="343" spans="1:4" ht="12.75" customHeight="1">
      <c r="A343" s="51">
        <v>6110</v>
      </c>
      <c r="B343" s="52" t="s">
        <v>65</v>
      </c>
      <c r="C343" s="54"/>
      <c r="D343" s="47">
        <v>-15000</v>
      </c>
    </row>
    <row r="344" spans="1:4" ht="12.75" customHeight="1">
      <c r="A344" s="6" t="s">
        <v>66</v>
      </c>
      <c r="B344" s="52"/>
      <c r="C344" s="54"/>
      <c r="D344" s="54">
        <f>SUM(D343)</f>
        <v>-15000</v>
      </c>
    </row>
    <row r="345" spans="1:4" ht="12.75" customHeight="1">
      <c r="A345" s="53"/>
      <c r="B345" s="55"/>
      <c r="C345" s="54"/>
      <c r="D345" s="54"/>
    </row>
    <row r="346" spans="1:4" ht="12.75" customHeight="1">
      <c r="A346" s="34" t="s">
        <v>131</v>
      </c>
      <c r="B346" s="55"/>
      <c r="C346" s="54"/>
      <c r="D346" s="54">
        <f>D340+D344</f>
        <v>0</v>
      </c>
    </row>
    <row r="347" spans="1:4" ht="12.75" customHeight="1">
      <c r="A347" s="53"/>
      <c r="B347" s="55"/>
      <c r="C347" s="54"/>
      <c r="D347" s="54"/>
    </row>
    <row r="348" spans="1:4" ht="12.75" customHeight="1">
      <c r="A348" s="6" t="s">
        <v>64</v>
      </c>
      <c r="B348" s="55"/>
      <c r="C348" s="54"/>
      <c r="D348" s="54"/>
    </row>
    <row r="349" spans="1:4" ht="12.75" customHeight="1">
      <c r="A349" s="51">
        <v>6110</v>
      </c>
      <c r="B349" s="67" t="s">
        <v>151</v>
      </c>
      <c r="C349" s="54"/>
      <c r="D349" s="47">
        <v>-14293</v>
      </c>
    </row>
    <row r="350" spans="1:4" ht="12.75" customHeight="1">
      <c r="A350" s="6" t="s">
        <v>129</v>
      </c>
      <c r="B350" s="101"/>
      <c r="C350" s="54"/>
      <c r="D350" s="54">
        <f>SUM(D349:D349)</f>
        <v>-14293</v>
      </c>
    </row>
    <row r="351" spans="1:4" ht="12.75" customHeight="1">
      <c r="A351" s="53"/>
      <c r="B351" s="55"/>
      <c r="C351" s="54"/>
      <c r="D351" s="54"/>
    </row>
    <row r="352" spans="1:4" ht="12.75" customHeight="1">
      <c r="A352" s="69" t="s">
        <v>132</v>
      </c>
      <c r="B352" s="55"/>
      <c r="C352" s="103">
        <f>SUM(C108+C334)</f>
        <v>-721101</v>
      </c>
      <c r="D352" s="103">
        <f>SUM(D108+D334+D346+D350)</f>
        <v>-721101</v>
      </c>
    </row>
    <row r="353" spans="1:4" ht="12.75" customHeight="1">
      <c r="A353" s="69"/>
      <c r="B353" s="55"/>
      <c r="C353" s="103"/>
      <c r="D353" s="103"/>
    </row>
  </sheetData>
  <sheetProtection/>
  <mergeCells count="2">
    <mergeCell ref="A1:D1"/>
    <mergeCell ref="A2:D2"/>
  </mergeCells>
  <printOptions/>
  <pageMargins left="0.3937007874015748" right="0.3937007874015748" top="0.5905511811023623" bottom="0.5905511811023623" header="0.5118110236220472" footer="0.11811023622047245"/>
  <pageSetup firstPageNumber="1" useFirstPageNumber="1" horizontalDpi="600" verticalDpi="600" orientation="portrait" paperSize="9" scale="9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IX. Kerület Ferencváros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borbely.edit</dc:creator>
  <cp:keywords/>
  <dc:description/>
  <cp:lastModifiedBy>romhanyi.ildiko</cp:lastModifiedBy>
  <cp:lastPrinted>2014-08-22T09:33:25Z</cp:lastPrinted>
  <dcterms:created xsi:type="dcterms:W3CDTF">2014-08-14T14:13:50Z</dcterms:created>
  <dcterms:modified xsi:type="dcterms:W3CDTF">2014-08-25T10:25:21Z</dcterms:modified>
  <cp:category/>
  <cp:version/>
  <cp:contentType/>
  <cp:contentStatus/>
</cp:coreProperties>
</file>