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40" windowWidth="15480" windowHeight="9710" activeTab="0"/>
  </bookViews>
  <sheets>
    <sheet name="2018január (2)" sheetId="1" r:id="rId1"/>
  </sheets>
  <definedNames/>
  <calcPr fullCalcOnLoad="1"/>
</workbook>
</file>

<file path=xl/sharedStrings.xml><?xml version="1.0" encoding="utf-8"?>
<sst xmlns="http://schemas.openxmlformats.org/spreadsheetml/2006/main" count="220" uniqueCount="158">
  <si>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</si>
  <si>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</si>
  <si>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</si>
  <si>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</si>
  <si>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</si>
  <si>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</si>
  <si>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Települési önkormányzatok szoc. és gyermekjóléti és gyermekétk. fel. tám.</t>
  </si>
  <si>
    <t>Működési célú központosított előirányzatok</t>
  </si>
  <si>
    <t>Csicsergő Óvoda</t>
  </si>
  <si>
    <t>Személyi juttatások</t>
  </si>
  <si>
    <t>Csudafa Óvoda</t>
  </si>
  <si>
    <t>Kerekerdő Óvoda</t>
  </si>
  <si>
    <t>Ferencvárosi Egyesített Bölcsődék</t>
  </si>
  <si>
    <t xml:space="preserve">I. Állami pénzeszköz átvétellel kapcsolatos előirányzat módosítás </t>
  </si>
  <si>
    <t>Általános tartalék</t>
  </si>
  <si>
    <t>Mindösszesen</t>
  </si>
  <si>
    <t>6. sz. melléklet</t>
  </si>
  <si>
    <t>6. sz. melléklet összesen</t>
  </si>
  <si>
    <t>Dologi kiadások</t>
  </si>
  <si>
    <t>Beruházások</t>
  </si>
  <si>
    <t>1/B. sz. melléklet</t>
  </si>
  <si>
    <t>1/B. sz. melléklet összesen</t>
  </si>
  <si>
    <t xml:space="preserve"> Települési önkormányzatok kulturális feladatainak támogatása</t>
  </si>
  <si>
    <t>Egyéb működési célú kiadások</t>
  </si>
  <si>
    <t>Egyéb felhalmozási célú kiadások</t>
  </si>
  <si>
    <t>Egyéb működési célú támogatások bevételei államháztartáson belülről</t>
  </si>
  <si>
    <t xml:space="preserve">1/b. sz. melléklet </t>
  </si>
  <si>
    <t>2. sz. melléklet</t>
  </si>
  <si>
    <t>1/b. sz. melléklet  összesen:</t>
  </si>
  <si>
    <t>2. sz. melléklet összesen:</t>
  </si>
  <si>
    <t>FESZGYI</t>
  </si>
  <si>
    <t>Beruházási kiadások</t>
  </si>
  <si>
    <t xml:space="preserve">6. sz. melléklet </t>
  </si>
  <si>
    <t>6. sz. melléklet  összesen:</t>
  </si>
  <si>
    <t>Polgármesteri Hivatal Igazgatási kiadásai</t>
  </si>
  <si>
    <t>Napfény Óvoda</t>
  </si>
  <si>
    <t>Liliom Óvoda</t>
  </si>
  <si>
    <t>Kicsi Bocs Óvoda</t>
  </si>
  <si>
    <t xml:space="preserve">1/c. sz. melléklet </t>
  </si>
  <si>
    <t>Államháztartáson belüli megelőlegezések visszafizetése</t>
  </si>
  <si>
    <t>Egyéb működési célú támogatás Áh-n belülről</t>
  </si>
  <si>
    <t>Ellátottak juttatásai</t>
  </si>
  <si>
    <t>5.sz. melléklet</t>
  </si>
  <si>
    <t>Közterület-felügyelet</t>
  </si>
  <si>
    <t>Balatonszéplaki Üdülő</t>
  </si>
  <si>
    <t>Helyi önkormányzatok működésének általános támogatása (2017. évről áthúzódó bérkomp.)</t>
  </si>
  <si>
    <t xml:space="preserve">    - Bérkompenzáció előleg</t>
  </si>
  <si>
    <t>Munkaadókat terhelő járulékok és szociális hozzájárulási adó</t>
  </si>
  <si>
    <t xml:space="preserve">Ferencvárosi Intézmény Üzemeltetési Központ </t>
  </si>
  <si>
    <t xml:space="preserve">FESZGYI   </t>
  </si>
  <si>
    <t>2. sz. melléklet összesen</t>
  </si>
  <si>
    <t>Polgármesteri hivatal igazgatási kiadásai</t>
  </si>
  <si>
    <t>3/A. sz. melléklet összesen</t>
  </si>
  <si>
    <t>Közterületfelügyelet</t>
  </si>
  <si>
    <t>3/B. sz. melléklet összesen</t>
  </si>
  <si>
    <t xml:space="preserve">3/A. sz. melléklet  </t>
  </si>
  <si>
    <t xml:space="preserve">3/B. sz. melléklet </t>
  </si>
  <si>
    <t>II. 2017. évi zárszámadás</t>
  </si>
  <si>
    <t>1/b. sz. melléklet</t>
  </si>
  <si>
    <t>Előző év költségvetési maradványának igénybevétele Önkormányzat - Működés</t>
  </si>
  <si>
    <t>Előző év költségvetési maradványának igénybevétele Önkormányzat - Felhalmozás</t>
  </si>
  <si>
    <t>Előző év költségvetési maradványának igénybevétele Polgármesteri Hivatal - Működés</t>
  </si>
  <si>
    <t>Előző év költségvetési maradványának igénybevétele Polgármesteri Hivatal-  Felhalmozás</t>
  </si>
  <si>
    <t>Előző év költségvetési maradványának igénybevétele Közterület-felügyelet - Működés</t>
  </si>
  <si>
    <t>Előző év költségvetési maradványának igénybevétele Intézmények - Működés</t>
  </si>
  <si>
    <t>Előző év költségvetési maradványának igénybevétele Intézmények - Felhalmozás</t>
  </si>
  <si>
    <t>1/b. sz. melléklet összesen</t>
  </si>
  <si>
    <t>1/c. sz. melléklet</t>
  </si>
  <si>
    <t>Kamatkiadás -dologi kiadás</t>
  </si>
  <si>
    <t>1/c. sz. melléklet összesen</t>
  </si>
  <si>
    <t>2. sz. melléklet 15. sz. melléklet szerint</t>
  </si>
  <si>
    <t>3/a sz. melléklet Zárszámadás 12.sz. melléklete szerint</t>
  </si>
  <si>
    <t>Munkaadókat terhelő járulékok és szoc.hozzáj.adó</t>
  </si>
  <si>
    <t>Informatika működés és fejlesztés</t>
  </si>
  <si>
    <t>3/a melléklet összesen</t>
  </si>
  <si>
    <t>3/b sz. melléklet Zárszámadás 14.sz. melléklete szerint</t>
  </si>
  <si>
    <t>Munkaadókat terhelő jár. és szociális hozzájár.adó</t>
  </si>
  <si>
    <t>3/b sz. melléklet összesen</t>
  </si>
  <si>
    <t>3/c sz. melléklet Zárszámadás 13. sz. melléklet szerint</t>
  </si>
  <si>
    <t>3/c sz. melléklet összesen</t>
  </si>
  <si>
    <t>3/d sz. melléklet Zárszámadás 13. sz. melléklet szerint</t>
  </si>
  <si>
    <t>3/d sz. melléklet összesen</t>
  </si>
  <si>
    <t>4. sz. melléklet Zárszámadás 13. sz. melléklet szerint</t>
  </si>
  <si>
    <t>4. sz. melléklet összesen</t>
  </si>
  <si>
    <t>5. sz. melléklet Zárszámadás 13. sz. melléklet szerint</t>
  </si>
  <si>
    <t>5. sz. melléklet összesen</t>
  </si>
  <si>
    <t>6. sz. melléklet Zárszámadás 13. sz. melléklete szerint</t>
  </si>
  <si>
    <t>II. 2017. évi zárszámadás elszámolása összesen</t>
  </si>
  <si>
    <t xml:space="preserve">Felújítási kiadások </t>
  </si>
  <si>
    <t>III. Képviselő-testületi ülésen hozott döntések</t>
  </si>
  <si>
    <t xml:space="preserve">Munkásszálló kialakítása </t>
  </si>
  <si>
    <t>5. sz. melléklet 123/2018 (IV.26.)</t>
  </si>
  <si>
    <t>III. Képviselő-testületi ülésen hozott döntések mindösszesen</t>
  </si>
  <si>
    <t>IV. Testületi döntést igénylő előirányzat módosítás</t>
  </si>
  <si>
    <t xml:space="preserve">    - Drogprevenció pályázat (EMMI)</t>
  </si>
  <si>
    <t xml:space="preserve">    - Utcai szociális munka támogatása (EMMI)</t>
  </si>
  <si>
    <t xml:space="preserve">    - Pénzbeli térítés (kiegészítő gyermekvédelmi támogatás EMMI)</t>
  </si>
  <si>
    <t>FESZGYI (Utcai szociális munka)</t>
  </si>
  <si>
    <t>3/c. sz. melléklet</t>
  </si>
  <si>
    <t>Ifjusági és drogprevenciós feladatok -dologi kaidások</t>
  </si>
  <si>
    <t>Rendkívüli gyermekvédelmi támogatás -ellátottak juttatásai</t>
  </si>
  <si>
    <t>Ferencvárosi Egyesített Bölcsődék -dologi kiadások</t>
  </si>
  <si>
    <t>Személyi juttatások (Utcai szociális munka)</t>
  </si>
  <si>
    <t>Munkaadókat terhelő járulékok (Utcai szociális munka)</t>
  </si>
  <si>
    <t>Dologi kiadások (műk.célú tám.)</t>
  </si>
  <si>
    <t>Csicsergő Óvoda - Dologi kiadások</t>
  </si>
  <si>
    <t>Csudafa Óvoda - Dologi kiadások</t>
  </si>
  <si>
    <t>Epres Óvoda - Dologi kiadások</t>
  </si>
  <si>
    <t>Kerekerdő Óvoda - Dologi kiadások</t>
  </si>
  <si>
    <t>Kicsi Bocs Óvoda - Dologi kiadások</t>
  </si>
  <si>
    <t>Méhecske Óvoda - Dologi kiadások</t>
  </si>
  <si>
    <t>Napfény Óvoda - Dologi kiadások</t>
  </si>
  <si>
    <t>Ugrifüles Óvoda - Dologi kiadások</t>
  </si>
  <si>
    <t>2. sz. melléklet (GDPR adatvédelmi rendszer bevezetése)</t>
  </si>
  <si>
    <t>Egyéb működési célú átvett pénzeszköz</t>
  </si>
  <si>
    <t>Egyéb felhalmozási célú támogatások bevételei</t>
  </si>
  <si>
    <t>Környezetvédelem - dologi kiadások</t>
  </si>
  <si>
    <t>FESZGYI személygépkocsi beszerzés</t>
  </si>
  <si>
    <t>Pályázat előkészítés, lebonyolítás</t>
  </si>
  <si>
    <t>Elvonások és befizetések - Egyéb működési célú kiadások (10.960+403)</t>
  </si>
  <si>
    <t>IV. Testületi döntést igénylő előirányzat módosítás összesen</t>
  </si>
  <si>
    <t>Személyi juttatások (35.782+56.209)</t>
  </si>
  <si>
    <t>Munkaadókat terhelő járulékok és szoc.hozzáj.adó (30.532+15.781)</t>
  </si>
  <si>
    <t>Dologi kiadások (45.170+30.958)</t>
  </si>
  <si>
    <t>Előző év vállalkozási maradványának igénybevétele Közterület-felügyelet - Működés</t>
  </si>
  <si>
    <t>Liliom Óvoda -Dologi kiadások</t>
  </si>
  <si>
    <t>Ferencvárosi Intézményüzemeltetési Központ - Dologi kiadások</t>
  </si>
  <si>
    <t>Ferencvárosi Egyesített Bölcsödék - Dologi kiadások</t>
  </si>
  <si>
    <t>Ferencvárosi Pinceszínház - Dologi kiadások</t>
  </si>
  <si>
    <t>FESZGYI - Dologi kiadások</t>
  </si>
  <si>
    <t>2. sz. melléklet (2017. évi kötelezettségek)</t>
  </si>
  <si>
    <t>FEV IX. ZRt. Támogatása</t>
  </si>
  <si>
    <t>4. sz. melléklet</t>
  </si>
  <si>
    <t>Játszóterek karbantartása</t>
  </si>
  <si>
    <t>3/c. sz. melléklet összesen</t>
  </si>
  <si>
    <t>5.sz. melléklet összesen</t>
  </si>
  <si>
    <t>József Attila lakótelepen járdafelújítás</t>
  </si>
  <si>
    <t>Reklámhordozók bontása - dologi kiadások</t>
  </si>
  <si>
    <t>FESZOFE Nonprofit Kft.</t>
  </si>
  <si>
    <t>Balázs B. u. 13. lakóházfelújítás</t>
  </si>
  <si>
    <t xml:space="preserve">    - szociális ágazati összevont pótlék (I.-IV. hó)</t>
  </si>
  <si>
    <t xml:space="preserve">    - kulturális pótlék szociális hozzájárulási adóval növelt összege (I.-IV. hó)</t>
  </si>
  <si>
    <t xml:space="preserve">    - Bérkompenzáció (I.-III. hó)</t>
  </si>
  <si>
    <t>Dologi kiadások (15.917+14.791)</t>
  </si>
  <si>
    <t>FMK - Dologi kiadások</t>
  </si>
  <si>
    <t>Liliom Óvoda - Dologi kiadások</t>
  </si>
  <si>
    <t>Nagyjátszótéren játszóvár beszerzés</t>
  </si>
  <si>
    <t>Munkásszálló kialakítás</t>
  </si>
  <si>
    <t>Előző év költségvetési maradványának igénybevétele Közterület-felügyelet - Felhalmozás</t>
  </si>
  <si>
    <t>3/a sz. melléklet</t>
  </si>
  <si>
    <t>Munkaadókat terhelő járulékok</t>
  </si>
  <si>
    <t>Ferencvárosi Pinceszínház</t>
  </si>
  <si>
    <t>Térfigyelőrendszer fejlesztése</t>
  </si>
  <si>
    <t>3/d. sz. melléklet</t>
  </si>
  <si>
    <t>3/d. sz. melléklet összesen</t>
  </si>
  <si>
    <t>Fejlesztések, beruházások, felújítások</t>
  </si>
  <si>
    <t>6. sz. melléklet  összesen</t>
  </si>
  <si>
    <t xml:space="preserve">A 2018. évi költségvetés módosítása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</si>
</sst>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[$-40E]yyyy\.\ mmmm\ d\.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i/>
      <sz val="10"/>
      <name val="Arial 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5" fillId="0" borderId="11" xfId="57" applyNumberFormat="1" applyFont="1" applyFill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26" fillId="0" borderId="12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0" fontId="16" fillId="0" borderId="10" xfId="57" applyFont="1" applyFill="1" applyBorder="1" applyAlignment="1">
      <alignment horizontal="left" vertical="top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Fill="1" applyBorder="1">
      <alignment/>
      <protection/>
    </xf>
    <xf numFmtId="3" fontId="27" fillId="0" borderId="10" xfId="57" applyNumberFormat="1" applyFont="1" applyFill="1" applyBorder="1" applyAlignment="1">
      <alignment vertical="center"/>
      <protection/>
    </xf>
    <xf numFmtId="3" fontId="0" fillId="0" borderId="12" xfId="57" applyNumberFormat="1" applyFont="1" applyFill="1" applyBorder="1">
      <alignment/>
      <protection/>
    </xf>
    <xf numFmtId="3" fontId="24" fillId="0" borderId="12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24" fillId="0" borderId="13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horizontal="left" vertical="center"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2" xfId="57" applyNumberFormat="1" applyFont="1" applyFill="1" applyBorder="1">
      <alignment/>
      <protection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3" fontId="23" fillId="0" borderId="10" xfId="57" applyNumberFormat="1" applyFont="1" applyFill="1" applyBorder="1" applyAlignment="1">
      <alignment horizontal="center"/>
      <protection/>
    </xf>
    <xf numFmtId="0" fontId="16" fillId="0" borderId="10" xfId="60" applyFont="1" applyFill="1" applyBorder="1" applyAlignment="1">
      <alignment/>
      <protection/>
    </xf>
    <xf numFmtId="3" fontId="16" fillId="0" borderId="10" xfId="0" applyNumberFormat="1" applyFont="1" applyFill="1" applyBorder="1" applyAlignment="1">
      <alignment/>
    </xf>
    <xf numFmtId="3" fontId="23" fillId="0" borderId="11" xfId="57" applyNumberFormat="1" applyFont="1" applyFill="1" applyBorder="1">
      <alignment/>
      <protection/>
    </xf>
    <xf numFmtId="0" fontId="16" fillId="0" borderId="12" xfId="57" applyFont="1" applyFill="1" applyBorder="1" applyAlignment="1">
      <alignment horizontal="left" vertical="top"/>
      <protection/>
    </xf>
    <xf numFmtId="14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6" fillId="0" borderId="10" xfId="60" applyFont="1" applyFill="1" applyBorder="1" applyAlignment="1">
      <alignment/>
      <protection/>
    </xf>
    <xf numFmtId="3" fontId="16" fillId="0" borderId="10" xfId="60" applyNumberFormat="1" applyFont="1" applyFill="1" applyBorder="1" applyAlignment="1">
      <alignment/>
      <protection/>
    </xf>
    <xf numFmtId="3" fontId="16" fillId="0" borderId="13" xfId="57" applyNumberFormat="1" applyFont="1" applyFill="1" applyBorder="1">
      <alignment/>
      <protection/>
    </xf>
    <xf numFmtId="3" fontId="16" fillId="0" borderId="13" xfId="60" applyNumberFormat="1" applyFont="1" applyFill="1" applyBorder="1" applyAlignment="1">
      <alignment/>
      <protection/>
    </xf>
    <xf numFmtId="0" fontId="1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10" xfId="60" applyFont="1" applyBorder="1" applyAlignment="1">
      <alignment/>
      <protection/>
    </xf>
    <xf numFmtId="3" fontId="0" fillId="24" borderId="10" xfId="0" applyNumberFormat="1" applyFont="1" applyFill="1" applyBorder="1" applyAlignment="1">
      <alignment/>
    </xf>
    <xf numFmtId="3" fontId="26" fillId="0" borderId="11" xfId="57" applyNumberFormat="1" applyFont="1" applyFill="1" applyBorder="1">
      <alignment/>
      <protection/>
    </xf>
    <xf numFmtId="0" fontId="0" fillId="0" borderId="10" xfId="0" applyFont="1" applyFill="1" applyBorder="1" applyAlignment="1">
      <alignment horizontal="left"/>
    </xf>
    <xf numFmtId="3" fontId="23" fillId="0" borderId="14" xfId="57" applyNumberFormat="1" applyFont="1" applyFill="1" applyBorder="1" applyAlignment="1">
      <alignment horizontal="left" vertical="center"/>
      <protection/>
    </xf>
    <xf numFmtId="3" fontId="16" fillId="0" borderId="11" xfId="57" applyNumberFormat="1" applyFont="1" applyFill="1" applyBorder="1">
      <alignment/>
      <protection/>
    </xf>
    <xf numFmtId="3" fontId="26" fillId="0" borderId="11" xfId="57" applyNumberFormat="1" applyFont="1" applyFill="1" applyBorder="1">
      <alignment/>
      <protection/>
    </xf>
    <xf numFmtId="0" fontId="26" fillId="0" borderId="10" xfId="0" applyFont="1" applyFill="1" applyBorder="1" applyAlignment="1">
      <alignment horizontal="left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/>
      <protection locked="0"/>
    </xf>
    <xf numFmtId="3" fontId="24" fillId="0" borderId="15" xfId="57" applyNumberFormat="1" applyFont="1" applyFill="1" applyBorder="1">
      <alignment/>
      <protection/>
    </xf>
    <xf numFmtId="3" fontId="24" fillId="0" borderId="15" xfId="57" applyNumberFormat="1" applyFont="1" applyFill="1" applyBorder="1">
      <alignment/>
      <protection/>
    </xf>
    <xf numFmtId="3" fontId="26" fillId="0" borderId="15" xfId="57" applyNumberFormat="1" applyFont="1" applyFill="1" applyBorder="1">
      <alignment/>
      <protection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7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23" fillId="0" borderId="10" xfId="57" applyNumberFormat="1" applyFont="1" applyFill="1" applyBorder="1">
      <alignment/>
      <protection/>
    </xf>
    <xf numFmtId="3" fontId="23" fillId="0" borderId="12" xfId="57" applyNumberFormat="1" applyFont="1" applyFill="1" applyBorder="1" applyAlignment="1">
      <alignment horizontal="left" vertical="center"/>
      <protection/>
    </xf>
    <xf numFmtId="3" fontId="23" fillId="0" borderId="18" xfId="57" applyNumberFormat="1" applyFont="1" applyBorder="1">
      <alignment/>
      <protection/>
    </xf>
    <xf numFmtId="3" fontId="23" fillId="0" borderId="10" xfId="57" applyNumberFormat="1" applyFont="1" applyBorder="1" applyAlignment="1">
      <alignment vertical="center"/>
      <protection/>
    </xf>
    <xf numFmtId="3" fontId="24" fillId="0" borderId="10" xfId="57" applyNumberFormat="1" applyFont="1" applyBorder="1">
      <alignment/>
      <protection/>
    </xf>
    <xf numFmtId="3" fontId="29" fillId="0" borderId="10" xfId="57" applyNumberFormat="1" applyFont="1" applyBorder="1" applyAlignment="1">
      <alignment vertical="center"/>
      <protection/>
    </xf>
    <xf numFmtId="3" fontId="0" fillId="0" borderId="18" xfId="57" applyNumberFormat="1" applyFont="1" applyBorder="1">
      <alignment/>
      <protection/>
    </xf>
    <xf numFmtId="3" fontId="0" fillId="0" borderId="10" xfId="57" applyNumberFormat="1" applyFont="1" applyBorder="1" applyAlignment="1">
      <alignment vertical="center"/>
      <protection/>
    </xf>
    <xf numFmtId="0" fontId="30" fillId="0" borderId="10" xfId="60" applyFont="1" applyBorder="1" applyAlignment="1">
      <alignment/>
      <protection/>
    </xf>
    <xf numFmtId="3" fontId="16" fillId="0" borderId="10" xfId="57" applyNumberFormat="1" applyFont="1" applyBorder="1">
      <alignment/>
      <protection/>
    </xf>
    <xf numFmtId="3" fontId="29" fillId="0" borderId="19" xfId="57" applyNumberFormat="1" applyFont="1" applyBorder="1" applyAlignment="1">
      <alignment vertical="center"/>
      <protection/>
    </xf>
    <xf numFmtId="0" fontId="30" fillId="0" borderId="18" xfId="60" applyFont="1" applyBorder="1" applyAlignment="1">
      <alignment/>
      <protection/>
    </xf>
    <xf numFmtId="3" fontId="0" fillId="0" borderId="19" xfId="57" applyNumberFormat="1" applyFont="1" applyBorder="1" applyAlignment="1">
      <alignment vertical="center"/>
      <protection/>
    </xf>
    <xf numFmtId="0" fontId="16" fillId="0" borderId="18" xfId="60" applyFont="1" applyBorder="1" applyAlignment="1">
      <alignment/>
      <protection/>
    </xf>
    <xf numFmtId="0" fontId="31" fillId="0" borderId="19" xfId="60" applyFont="1" applyBorder="1" applyAlignment="1">
      <alignment/>
      <protection/>
    </xf>
    <xf numFmtId="0" fontId="31" fillId="0" borderId="18" xfId="60" applyFont="1" applyBorder="1" applyAlignment="1">
      <alignment/>
      <protection/>
    </xf>
    <xf numFmtId="3" fontId="0" fillId="0" borderId="10" xfId="57" applyNumberFormat="1" applyFont="1" applyBorder="1">
      <alignment/>
      <protection/>
    </xf>
    <xf numFmtId="3" fontId="29" fillId="0" borderId="10" xfId="57" applyNumberFormat="1" applyFont="1" applyBorder="1">
      <alignment/>
      <protection/>
    </xf>
    <xf numFmtId="0" fontId="24" fillId="0" borderId="14" xfId="60" applyFont="1" applyBorder="1" applyAlignment="1">
      <alignment/>
      <protection/>
    </xf>
    <xf numFmtId="0" fontId="31" fillId="0" borderId="10" xfId="60" applyFont="1" applyBorder="1" applyAlignment="1">
      <alignment/>
      <protection/>
    </xf>
    <xf numFmtId="0" fontId="24" fillId="0" borderId="19" xfId="60" applyFont="1" applyBorder="1" applyAlignment="1">
      <alignment/>
      <protection/>
    </xf>
    <xf numFmtId="0" fontId="30" fillId="0" borderId="13" xfId="60" applyFont="1" applyBorder="1" applyAlignment="1">
      <alignment/>
      <protection/>
    </xf>
    <xf numFmtId="3" fontId="29" fillId="0" borderId="19" xfId="57" applyNumberFormat="1" applyFont="1" applyBorder="1">
      <alignment/>
      <protection/>
    </xf>
    <xf numFmtId="3" fontId="29" fillId="0" borderId="18" xfId="57" applyNumberFormat="1" applyFont="1" applyBorder="1">
      <alignment/>
      <protection/>
    </xf>
    <xf numFmtId="3" fontId="0" fillId="0" borderId="19" xfId="57" applyNumberFormat="1" applyFont="1" applyBorder="1">
      <alignment/>
      <protection/>
    </xf>
    <xf numFmtId="3" fontId="29" fillId="0" borderId="14" xfId="57" applyNumberFormat="1" applyFont="1" applyBorder="1">
      <alignment/>
      <protection/>
    </xf>
    <xf numFmtId="3" fontId="32" fillId="0" borderId="10" xfId="57" applyNumberFormat="1" applyFont="1" applyBorder="1">
      <alignment/>
      <protection/>
    </xf>
    <xf numFmtId="3" fontId="0" fillId="0" borderId="13" xfId="57" applyNumberFormat="1" applyFont="1" applyBorder="1">
      <alignment/>
      <protection/>
    </xf>
    <xf numFmtId="3" fontId="0" fillId="0" borderId="14" xfId="57" applyNumberFormat="1" applyFont="1" applyBorder="1" applyAlignment="1">
      <alignment vertical="center"/>
      <protection/>
    </xf>
    <xf numFmtId="3" fontId="32" fillId="0" borderId="13" xfId="57" applyNumberFormat="1" applyFont="1" applyBorder="1">
      <alignment/>
      <protection/>
    </xf>
    <xf numFmtId="3" fontId="29" fillId="0" borderId="20" xfId="57" applyNumberFormat="1" applyFont="1" applyBorder="1">
      <alignment/>
      <protection/>
    </xf>
    <xf numFmtId="3" fontId="0" fillId="0" borderId="14" xfId="57" applyNumberFormat="1" applyFont="1" applyBorder="1">
      <alignment/>
      <protection/>
    </xf>
    <xf numFmtId="3" fontId="27" fillId="0" borderId="10" xfId="57" applyNumberFormat="1" applyFont="1" applyBorder="1" applyAlignment="1">
      <alignment vertical="center"/>
      <protection/>
    </xf>
    <xf numFmtId="3" fontId="27" fillId="0" borderId="19" xfId="57" applyNumberFormat="1" applyFont="1" applyBorder="1" applyAlignment="1">
      <alignment vertical="center"/>
      <protection/>
    </xf>
    <xf numFmtId="3" fontId="0" fillId="0" borderId="20" xfId="57" applyNumberFormat="1" applyFont="1" applyBorder="1">
      <alignment/>
      <protection/>
    </xf>
    <xf numFmtId="3" fontId="29" fillId="0" borderId="10" xfId="57" applyNumberFormat="1" applyFont="1" applyFill="1" applyBorder="1">
      <alignment/>
      <protection/>
    </xf>
    <xf numFmtId="3" fontId="29" fillId="0" borderId="14" xfId="57" applyNumberFormat="1" applyFont="1" applyBorder="1" applyAlignment="1">
      <alignment vertical="center"/>
      <protection/>
    </xf>
    <xf numFmtId="0" fontId="16" fillId="0" borderId="10" xfId="59" applyFont="1" applyBorder="1" applyAlignment="1">
      <alignment horizontal="right"/>
      <protection/>
    </xf>
    <xf numFmtId="0" fontId="16" fillId="0" borderId="20" xfId="58" applyFont="1" applyBorder="1">
      <alignment/>
      <protection/>
    </xf>
    <xf numFmtId="3" fontId="16" fillId="0" borderId="10" xfId="58" applyNumberFormat="1" applyFont="1" applyBorder="1">
      <alignment/>
      <protection/>
    </xf>
    <xf numFmtId="3" fontId="24" fillId="0" borderId="14" xfId="57" applyNumberFormat="1" applyFont="1" applyFill="1" applyBorder="1" applyAlignment="1">
      <alignment horizontal="left" vertical="center"/>
      <protection/>
    </xf>
    <xf numFmtId="3" fontId="16" fillId="0" borderId="14" xfId="57" applyNumberFormat="1" applyFont="1" applyFill="1" applyBorder="1" applyAlignment="1">
      <alignment horizontal="right" vertical="center"/>
      <protection/>
    </xf>
    <xf numFmtId="3" fontId="16" fillId="0" borderId="10" xfId="57" applyNumberFormat="1" applyFont="1" applyFill="1" applyBorder="1" applyAlignment="1">
      <alignment horizontal="left" vertical="center"/>
      <protection/>
    </xf>
    <xf numFmtId="3" fontId="24" fillId="0" borderId="14" xfId="57" applyNumberFormat="1" applyFont="1" applyFill="1" applyBorder="1" applyAlignment="1">
      <alignment horizontal="left" vertical="center"/>
      <protection/>
    </xf>
    <xf numFmtId="0" fontId="33" fillId="0" borderId="13" xfId="60" applyFont="1" applyBorder="1" applyAlignment="1">
      <alignment/>
      <protection/>
    </xf>
    <xf numFmtId="0" fontId="32" fillId="0" borderId="13" xfId="60" applyFont="1" applyBorder="1" applyAlignment="1">
      <alignment/>
      <protection/>
    </xf>
    <xf numFmtId="0" fontId="26" fillId="0" borderId="13" xfId="60" applyFont="1" applyBorder="1" applyAlignment="1">
      <alignment/>
      <protection/>
    </xf>
    <xf numFmtId="0" fontId="26" fillId="0" borderId="10" xfId="58" applyFont="1" applyBorder="1">
      <alignment/>
      <protection/>
    </xf>
    <xf numFmtId="3" fontId="26" fillId="0" borderId="10" xfId="0" applyNumberFormat="1" applyFont="1" applyBorder="1" applyAlignment="1">
      <alignment/>
    </xf>
    <xf numFmtId="3" fontId="32" fillId="0" borderId="18" xfId="57" applyNumberFormat="1" applyFont="1" applyBorder="1">
      <alignment/>
      <protection/>
    </xf>
    <xf numFmtId="3" fontId="32" fillId="0" borderId="20" xfId="57" applyNumberFormat="1" applyFont="1" applyBorder="1">
      <alignment/>
      <protection/>
    </xf>
    <xf numFmtId="3" fontId="26" fillId="0" borderId="18" xfId="0" applyNumberFormat="1" applyFont="1" applyBorder="1" applyAlignment="1">
      <alignment/>
    </xf>
    <xf numFmtId="3" fontId="29" fillId="0" borderId="21" xfId="57" applyNumberFormat="1" applyFont="1" applyBorder="1" applyAlignment="1">
      <alignment vertical="center"/>
      <protection/>
    </xf>
    <xf numFmtId="3" fontId="0" fillId="0" borderId="21" xfId="57" applyNumberFormat="1" applyFont="1" applyBorder="1">
      <alignment/>
      <protection/>
    </xf>
    <xf numFmtId="3" fontId="29" fillId="0" borderId="21" xfId="57" applyNumberFormat="1" applyFont="1" applyBorder="1">
      <alignment/>
      <protection/>
    </xf>
    <xf numFmtId="3" fontId="29" fillId="0" borderId="21" xfId="57" applyNumberFormat="1" applyFont="1" applyFill="1" applyBorder="1">
      <alignment/>
      <protection/>
    </xf>
    <xf numFmtId="3" fontId="29" fillId="0" borderId="0" xfId="57" applyNumberFormat="1" applyFont="1" applyBorder="1" applyAlignment="1">
      <alignment vertical="center"/>
      <protection/>
    </xf>
    <xf numFmtId="3" fontId="0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23" fillId="0" borderId="20" xfId="57" applyNumberFormat="1" applyFont="1" applyBorder="1">
      <alignment/>
      <protection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3" fontId="23" fillId="0" borderId="14" xfId="57" applyNumberFormat="1" applyFont="1" applyFill="1" applyBorder="1" applyAlignment="1">
      <alignment horizontal="left" vertical="center"/>
      <protection/>
    </xf>
    <xf numFmtId="3" fontId="23" fillId="0" borderId="20" xfId="57" applyNumberFormat="1" applyFont="1" applyFill="1" applyBorder="1" applyAlignment="1">
      <alignment horizontal="left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06évvégeteljesítés" xfId="58"/>
    <cellStyle name="Normál_2011évivéglegesteljesítésápr21" xfId="59"/>
    <cellStyle name="Normál_2012éviköltségvetésjan19este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0"/>
  <sheetViews>
    <sheetView tabSelected="1" zoomScalePageLayoutView="0" workbookViewId="0" topLeftCell="A247">
      <selection activeCell="A2" sqref="A2:D2"/>
    </sheetView>
  </sheetViews>
  <sheetFormatPr defaultColWidth="9.140625" defaultRowHeight="12.75"/>
  <cols>
    <col min="1" max="1" width="7.7109375" style="18" customWidth="1"/>
    <col min="2" max="2" width="74.140625" style="18" customWidth="1"/>
    <col min="3" max="4" width="11.7109375" style="18" customWidth="1"/>
  </cols>
  <sheetData>
    <row r="1" spans="1:4" ht="15">
      <c r="A1" s="116" t="s">
        <v>157</v>
      </c>
      <c r="B1" s="117"/>
      <c r="C1" s="117"/>
      <c r="D1" s="117"/>
    </row>
    <row r="2" spans="1:4" ht="12.75">
      <c r="A2" s="118"/>
      <c r="B2" s="119"/>
      <c r="C2" s="119"/>
      <c r="D2" s="119"/>
    </row>
    <row r="3" spans="1:4" ht="15">
      <c r="A3" s="24"/>
      <c r="B3" s="23"/>
      <c r="C3" s="23"/>
      <c r="D3" s="25" t="s">
        <v>0</v>
      </c>
    </row>
    <row r="4" spans="1:4" ht="13.5">
      <c r="A4" s="13" t="s">
        <v>1</v>
      </c>
      <c r="B4" s="13" t="s">
        <v>2</v>
      </c>
      <c r="C4" s="26" t="s">
        <v>3</v>
      </c>
      <c r="D4" s="26" t="s">
        <v>4</v>
      </c>
    </row>
    <row r="5" spans="1:4" ht="13.5">
      <c r="A5" s="13"/>
      <c r="B5" s="13"/>
      <c r="C5" s="2"/>
      <c r="D5" s="2"/>
    </row>
    <row r="6" spans="1:4" ht="13.5">
      <c r="A6" s="13" t="s">
        <v>5</v>
      </c>
      <c r="B6" s="13"/>
      <c r="C6" s="2"/>
      <c r="D6" s="2"/>
    </row>
    <row r="7" spans="1:4" ht="13.5">
      <c r="A7" s="13"/>
      <c r="B7" s="13"/>
      <c r="C7" s="2"/>
      <c r="D7" s="2"/>
    </row>
    <row r="8" spans="1:4" ht="13.5">
      <c r="A8" s="2" t="s">
        <v>20</v>
      </c>
      <c r="B8" s="13"/>
      <c r="C8" s="2"/>
      <c r="D8" s="2"/>
    </row>
    <row r="9" spans="1:4" ht="12.75">
      <c r="A9" s="1">
        <v>1011</v>
      </c>
      <c r="B9" s="1" t="s">
        <v>45</v>
      </c>
      <c r="C9" s="2">
        <v>1438</v>
      </c>
      <c r="D9" s="2"/>
    </row>
    <row r="10" spans="1:4" ht="12.75">
      <c r="A10" s="1">
        <v>1013</v>
      </c>
      <c r="B10" s="27" t="s">
        <v>6</v>
      </c>
      <c r="C10" s="6">
        <f>SUM(C11:C11)</f>
        <v>31182</v>
      </c>
      <c r="D10" s="2"/>
    </row>
    <row r="11" spans="1:4" ht="12.75">
      <c r="A11" s="1"/>
      <c r="B11" s="42" t="s">
        <v>140</v>
      </c>
      <c r="C11" s="4">
        <v>31182</v>
      </c>
      <c r="D11" s="2"/>
    </row>
    <row r="12" spans="1:4" ht="12.75">
      <c r="A12" s="1">
        <v>1014</v>
      </c>
      <c r="B12" s="27" t="s">
        <v>22</v>
      </c>
      <c r="C12" s="6">
        <f>C13</f>
        <v>2977</v>
      </c>
      <c r="D12" s="2"/>
    </row>
    <row r="13" spans="1:4" ht="13.5">
      <c r="A13" s="13"/>
      <c r="B13" s="3" t="s">
        <v>141</v>
      </c>
      <c r="C13" s="4">
        <v>2977</v>
      </c>
      <c r="D13" s="2"/>
    </row>
    <row r="14" spans="1:4" ht="12.75">
      <c r="A14" s="28">
        <v>1015</v>
      </c>
      <c r="B14" s="27" t="s">
        <v>7</v>
      </c>
      <c r="C14" s="6">
        <f>SUM(C15:C16)</f>
        <v>4096</v>
      </c>
      <c r="D14" s="2"/>
    </row>
    <row r="15" spans="1:4" ht="12.75">
      <c r="A15" s="2"/>
      <c r="B15" s="5" t="s">
        <v>142</v>
      </c>
      <c r="C15" s="4">
        <v>3310</v>
      </c>
      <c r="D15" s="2"/>
    </row>
    <row r="16" spans="1:4" ht="12.75">
      <c r="A16" s="19"/>
      <c r="B16" s="5" t="s">
        <v>46</v>
      </c>
      <c r="C16" s="4">
        <v>786</v>
      </c>
      <c r="D16" s="2"/>
    </row>
    <row r="17" spans="1:4" ht="13.5">
      <c r="A17" s="19" t="s">
        <v>21</v>
      </c>
      <c r="B17" s="13"/>
      <c r="C17" s="6">
        <f>SUM(C9+C10+C12+C14)</f>
        <v>39693</v>
      </c>
      <c r="D17" s="2"/>
    </row>
    <row r="18" spans="1:4" ht="13.5">
      <c r="A18" s="19"/>
      <c r="B18" s="13"/>
      <c r="C18" s="6"/>
      <c r="D18" s="2"/>
    </row>
    <row r="19" spans="1:4" ht="13.5">
      <c r="A19" s="2" t="s">
        <v>27</v>
      </c>
      <c r="B19" s="29"/>
      <c r="C19" s="2"/>
      <c r="D19" s="2"/>
    </row>
    <row r="20" spans="1:4" ht="12.75">
      <c r="A20" s="1">
        <v>2305</v>
      </c>
      <c r="B20" s="45" t="s">
        <v>8</v>
      </c>
      <c r="C20" s="2"/>
      <c r="D20" s="2">
        <f>SUM(D21:D22)</f>
        <v>46</v>
      </c>
    </row>
    <row r="21" spans="1:4" ht="12.75">
      <c r="A21" s="1"/>
      <c r="B21" s="46" t="s">
        <v>9</v>
      </c>
      <c r="C21" s="2"/>
      <c r="D21" s="4">
        <v>38</v>
      </c>
    </row>
    <row r="22" spans="1:4" ht="12.75">
      <c r="A22" s="1"/>
      <c r="B22" s="47" t="s">
        <v>47</v>
      </c>
      <c r="C22" s="2"/>
      <c r="D22" s="4">
        <v>8</v>
      </c>
    </row>
    <row r="23" spans="1:4" ht="12.75">
      <c r="A23" s="1">
        <v>2309</v>
      </c>
      <c r="B23" s="45" t="s">
        <v>10</v>
      </c>
      <c r="C23" s="2"/>
      <c r="D23" s="2">
        <f>SUM(D24:D25)</f>
        <v>178</v>
      </c>
    </row>
    <row r="24" spans="1:4" ht="12.75">
      <c r="A24" s="1"/>
      <c r="B24" s="46" t="s">
        <v>9</v>
      </c>
      <c r="C24" s="2"/>
      <c r="D24" s="4">
        <v>146</v>
      </c>
    </row>
    <row r="25" spans="1:4" ht="12.75">
      <c r="A25" s="1"/>
      <c r="B25" s="47" t="s">
        <v>47</v>
      </c>
      <c r="C25" s="2"/>
      <c r="D25" s="4">
        <v>32</v>
      </c>
    </row>
    <row r="26" spans="1:4" ht="12.75">
      <c r="A26" s="1">
        <v>2315</v>
      </c>
      <c r="B26" s="45" t="s">
        <v>11</v>
      </c>
      <c r="C26" s="2"/>
      <c r="D26" s="2">
        <f>SUM(D27:D28)</f>
        <v>123</v>
      </c>
    </row>
    <row r="27" spans="1:4" ht="12.75">
      <c r="A27" s="1"/>
      <c r="B27" s="46" t="s">
        <v>9</v>
      </c>
      <c r="C27" s="2"/>
      <c r="D27" s="4">
        <v>101</v>
      </c>
    </row>
    <row r="28" spans="1:4" ht="12.75">
      <c r="A28" s="1"/>
      <c r="B28" s="47" t="s">
        <v>47</v>
      </c>
      <c r="C28" s="2"/>
      <c r="D28" s="4">
        <v>22</v>
      </c>
    </row>
    <row r="29" spans="1:4" ht="12.75">
      <c r="A29" s="1">
        <v>2325</v>
      </c>
      <c r="B29" s="45" t="s">
        <v>37</v>
      </c>
      <c r="C29" s="2"/>
      <c r="D29" s="2">
        <f>SUM(D30:D31)</f>
        <v>107</v>
      </c>
    </row>
    <row r="30" spans="1:4" ht="12.75">
      <c r="A30" s="1"/>
      <c r="B30" s="46" t="s">
        <v>9</v>
      </c>
      <c r="C30" s="2"/>
      <c r="D30" s="4">
        <v>88</v>
      </c>
    </row>
    <row r="31" spans="1:4" ht="12.75">
      <c r="A31" s="1"/>
      <c r="B31" s="47" t="s">
        <v>47</v>
      </c>
      <c r="C31" s="2"/>
      <c r="D31" s="4">
        <v>19</v>
      </c>
    </row>
    <row r="32" spans="1:4" ht="12.75">
      <c r="A32" s="1">
        <v>2330</v>
      </c>
      <c r="B32" s="1" t="s">
        <v>36</v>
      </c>
      <c r="C32" s="2"/>
      <c r="D32" s="2">
        <f>SUM(D33:D33)</f>
        <v>1</v>
      </c>
    </row>
    <row r="33" spans="1:4" ht="12.75">
      <c r="A33" s="1"/>
      <c r="B33" s="46" t="s">
        <v>9</v>
      </c>
      <c r="C33" s="2"/>
      <c r="D33" s="4">
        <v>1</v>
      </c>
    </row>
    <row r="34" spans="1:4" ht="12.75">
      <c r="A34" s="1">
        <v>2345</v>
      </c>
      <c r="B34" s="45" t="s">
        <v>35</v>
      </c>
      <c r="C34" s="2"/>
      <c r="D34" s="2">
        <f>SUM(D35:D36)</f>
        <v>80</v>
      </c>
    </row>
    <row r="35" spans="1:4" ht="12.75">
      <c r="A35" s="1"/>
      <c r="B35" s="46" t="s">
        <v>9</v>
      </c>
      <c r="C35" s="2"/>
      <c r="D35" s="4">
        <v>66</v>
      </c>
    </row>
    <row r="36" spans="1:4" ht="12.75">
      <c r="A36" s="1"/>
      <c r="B36" s="47" t="s">
        <v>47</v>
      </c>
      <c r="C36" s="2"/>
      <c r="D36" s="4">
        <v>14</v>
      </c>
    </row>
    <row r="37" spans="1:4" ht="12.75">
      <c r="A37" s="48">
        <v>2795</v>
      </c>
      <c r="B37" s="49" t="s">
        <v>48</v>
      </c>
      <c r="C37" s="2"/>
      <c r="D37" s="2">
        <f>SUM(D38:D39)</f>
        <v>478</v>
      </c>
    </row>
    <row r="38" spans="1:4" ht="12.75">
      <c r="A38" s="6"/>
      <c r="B38" s="46" t="s">
        <v>9</v>
      </c>
      <c r="C38" s="2"/>
      <c r="D38" s="4">
        <v>393</v>
      </c>
    </row>
    <row r="39" spans="1:4" ht="12.75">
      <c r="A39" s="50"/>
      <c r="B39" s="47" t="s">
        <v>47</v>
      </c>
      <c r="C39" s="51"/>
      <c r="D39" s="52">
        <v>85</v>
      </c>
    </row>
    <row r="40" spans="1:4" ht="12.75">
      <c r="A40" s="1">
        <v>2850</v>
      </c>
      <c r="B40" s="45" t="s">
        <v>12</v>
      </c>
      <c r="C40" s="6"/>
      <c r="D40" s="6">
        <f>SUM(D41:D42)</f>
        <v>738</v>
      </c>
    </row>
    <row r="41" spans="1:4" ht="12.75">
      <c r="A41" s="1"/>
      <c r="B41" s="46" t="s">
        <v>9</v>
      </c>
      <c r="C41" s="1"/>
      <c r="D41" s="4">
        <v>607</v>
      </c>
    </row>
    <row r="42" spans="1:4" ht="12.75">
      <c r="A42" s="1"/>
      <c r="B42" s="47" t="s">
        <v>47</v>
      </c>
      <c r="C42" s="1"/>
      <c r="D42" s="4">
        <v>131</v>
      </c>
    </row>
    <row r="43" spans="1:4" ht="12.75">
      <c r="A43" s="53">
        <v>2875</v>
      </c>
      <c r="B43" s="49" t="s">
        <v>49</v>
      </c>
      <c r="C43" s="6"/>
      <c r="D43" s="6">
        <f>SUM(D44:D45)</f>
        <v>1728</v>
      </c>
    </row>
    <row r="44" spans="1:4" ht="12.75">
      <c r="A44" s="1"/>
      <c r="B44" s="4" t="s">
        <v>9</v>
      </c>
      <c r="C44" s="1"/>
      <c r="D44" s="4">
        <v>1422</v>
      </c>
    </row>
    <row r="45" spans="1:4" ht="12.75">
      <c r="A45" s="1"/>
      <c r="B45" s="47" t="s">
        <v>47</v>
      </c>
      <c r="C45" s="1"/>
      <c r="D45" s="4">
        <v>306</v>
      </c>
    </row>
    <row r="46" spans="1:4" ht="12.75">
      <c r="A46" s="2" t="s">
        <v>50</v>
      </c>
      <c r="B46" s="46"/>
      <c r="C46" s="6"/>
      <c r="D46" s="6">
        <f>SUM(D43+D40+D37+D34+D32+D29+D26+D23+D20)</f>
        <v>3479</v>
      </c>
    </row>
    <row r="47" spans="1:4" ht="13.5">
      <c r="A47" s="19"/>
      <c r="B47" s="13"/>
      <c r="C47" s="6"/>
      <c r="D47" s="2"/>
    </row>
    <row r="48" spans="1:4" ht="12.75">
      <c r="A48" s="2" t="s">
        <v>55</v>
      </c>
      <c r="B48" s="1"/>
      <c r="C48" s="2"/>
      <c r="D48" s="2"/>
    </row>
    <row r="49" spans="1:4" ht="12.75">
      <c r="A49" s="54">
        <v>3021</v>
      </c>
      <c r="B49" s="55" t="s">
        <v>51</v>
      </c>
      <c r="C49" s="2"/>
      <c r="D49" s="2"/>
    </row>
    <row r="50" spans="1:4" ht="13.5">
      <c r="A50" s="56"/>
      <c r="B50" s="4" t="s">
        <v>9</v>
      </c>
      <c r="C50" s="2"/>
      <c r="D50" s="4">
        <v>877</v>
      </c>
    </row>
    <row r="51" spans="1:4" ht="13.5">
      <c r="A51" s="56"/>
      <c r="B51" s="47" t="s">
        <v>47</v>
      </c>
      <c r="C51" s="2"/>
      <c r="D51" s="4">
        <v>190</v>
      </c>
    </row>
    <row r="52" spans="1:4" ht="12.75">
      <c r="A52" s="2" t="s">
        <v>52</v>
      </c>
      <c r="B52" s="12"/>
      <c r="C52" s="2"/>
      <c r="D52" s="2">
        <f>SUM(D50:D51)</f>
        <v>1067</v>
      </c>
    </row>
    <row r="53" spans="1:4" ht="12.75">
      <c r="A53" s="2"/>
      <c r="B53" s="12"/>
      <c r="C53" s="2"/>
      <c r="D53" s="2"/>
    </row>
    <row r="54" spans="1:4" ht="12.75">
      <c r="A54" s="6" t="s">
        <v>56</v>
      </c>
      <c r="B54" s="45"/>
      <c r="C54" s="2"/>
      <c r="D54" s="2"/>
    </row>
    <row r="55" spans="1:4" ht="12.75">
      <c r="A55" s="1">
        <v>3030</v>
      </c>
      <c r="B55" s="12" t="s">
        <v>53</v>
      </c>
      <c r="C55" s="2"/>
      <c r="D55" s="2"/>
    </row>
    <row r="56" spans="1:4" ht="12.75">
      <c r="A56" s="2"/>
      <c r="B56" s="5" t="s">
        <v>9</v>
      </c>
      <c r="C56" s="2"/>
      <c r="D56" s="4">
        <v>165</v>
      </c>
    </row>
    <row r="57" spans="1:4" ht="12.75">
      <c r="A57" s="2"/>
      <c r="B57" s="47" t="s">
        <v>47</v>
      </c>
      <c r="C57" s="2"/>
      <c r="D57" s="4">
        <v>37</v>
      </c>
    </row>
    <row r="58" spans="1:4" ht="12.75">
      <c r="A58" s="2" t="s">
        <v>54</v>
      </c>
      <c r="B58" s="12"/>
      <c r="C58" s="2"/>
      <c r="D58" s="2">
        <f>SUM(D56:D57)</f>
        <v>202</v>
      </c>
    </row>
    <row r="59" spans="1:4" ht="12.75">
      <c r="A59" s="2"/>
      <c r="B59" s="7"/>
      <c r="C59" s="8"/>
      <c r="D59" s="8"/>
    </row>
    <row r="60" spans="1:4" ht="12.75">
      <c r="A60" s="2" t="s">
        <v>16</v>
      </c>
      <c r="B60" s="30"/>
      <c r="C60" s="8"/>
      <c r="D60" s="8"/>
    </row>
    <row r="61" spans="1:4" ht="12.75">
      <c r="A61" s="11">
        <v>6110</v>
      </c>
      <c r="B61" s="15" t="s">
        <v>14</v>
      </c>
      <c r="C61" s="8"/>
      <c r="D61" s="9">
        <v>34945</v>
      </c>
    </row>
    <row r="62" spans="1:4" ht="12.75">
      <c r="A62" s="2" t="s">
        <v>17</v>
      </c>
      <c r="B62" s="7"/>
      <c r="C62" s="8"/>
      <c r="D62" s="8">
        <f>SUM(D61)</f>
        <v>34945</v>
      </c>
    </row>
    <row r="63" spans="1:4" ht="12.75">
      <c r="A63" s="2"/>
      <c r="B63" s="7"/>
      <c r="C63" s="8"/>
      <c r="D63" s="8"/>
    </row>
    <row r="64" spans="1:5" ht="13.5">
      <c r="A64" s="120" t="s">
        <v>13</v>
      </c>
      <c r="B64" s="121"/>
      <c r="C64" s="2">
        <f>SUM(C17)</f>
        <v>39693</v>
      </c>
      <c r="D64" s="2">
        <f>SUM(D58+D52+D46+D62)</f>
        <v>39693</v>
      </c>
      <c r="E64" s="17"/>
    </row>
    <row r="65" spans="1:5" ht="13.5">
      <c r="A65" s="44"/>
      <c r="B65" s="57"/>
      <c r="C65" s="2"/>
      <c r="D65" s="2"/>
      <c r="E65" s="17"/>
    </row>
    <row r="66" spans="1:5" ht="13.5">
      <c r="A66" s="59" t="s">
        <v>57</v>
      </c>
      <c r="B66" s="115"/>
      <c r="C66" s="60"/>
      <c r="D66" s="2"/>
      <c r="E66" s="17"/>
    </row>
    <row r="67" spans="1:5" ht="13.5">
      <c r="A67" s="59"/>
      <c r="B67" s="58"/>
      <c r="C67" s="60"/>
      <c r="D67" s="2"/>
      <c r="E67" s="17"/>
    </row>
    <row r="68" spans="1:5" ht="12.75">
      <c r="A68" s="61" t="s">
        <v>58</v>
      </c>
      <c r="B68" s="62"/>
      <c r="C68" s="60"/>
      <c r="D68" s="2"/>
      <c r="E68" s="17"/>
    </row>
    <row r="69" spans="1:5" ht="12.75">
      <c r="A69" s="63">
        <v>1215</v>
      </c>
      <c r="B69" s="64" t="s">
        <v>59</v>
      </c>
      <c r="C69" s="65">
        <v>3169720</v>
      </c>
      <c r="D69" s="2"/>
      <c r="E69" s="17"/>
    </row>
    <row r="70" spans="1:5" ht="12.75">
      <c r="A70" s="63">
        <v>1221</v>
      </c>
      <c r="B70" s="64" t="s">
        <v>60</v>
      </c>
      <c r="C70" s="65">
        <v>548540</v>
      </c>
      <c r="D70" s="2"/>
      <c r="E70" s="17"/>
    </row>
    <row r="71" spans="1:5" ht="12.75">
      <c r="A71" s="11">
        <v>1292</v>
      </c>
      <c r="B71" s="64" t="s">
        <v>61</v>
      </c>
      <c r="C71" s="1">
        <v>230755</v>
      </c>
      <c r="D71" s="2"/>
      <c r="E71" s="17"/>
    </row>
    <row r="72" spans="1:5" ht="12.75">
      <c r="A72" s="11">
        <v>1294</v>
      </c>
      <c r="B72" s="64" t="s">
        <v>62</v>
      </c>
      <c r="C72" s="1">
        <v>50834</v>
      </c>
      <c r="D72" s="2"/>
      <c r="E72" s="17"/>
    </row>
    <row r="73" spans="1:5" ht="12.75">
      <c r="A73" s="63">
        <v>1350</v>
      </c>
      <c r="B73" s="64" t="s">
        <v>63</v>
      </c>
      <c r="C73" s="65">
        <v>42001</v>
      </c>
      <c r="D73" s="2"/>
      <c r="E73" s="17"/>
    </row>
    <row r="74" spans="1:5" ht="12.75">
      <c r="A74" s="63">
        <v>1352</v>
      </c>
      <c r="B74" s="64" t="s">
        <v>124</v>
      </c>
      <c r="C74" s="65">
        <v>474</v>
      </c>
      <c r="D74" s="2"/>
      <c r="E74" s="17"/>
    </row>
    <row r="75" spans="1:5" ht="12.75">
      <c r="A75" s="63">
        <v>1355</v>
      </c>
      <c r="B75" s="64" t="s">
        <v>148</v>
      </c>
      <c r="C75" s="65">
        <v>14500</v>
      </c>
      <c r="D75" s="2"/>
      <c r="E75" s="17"/>
    </row>
    <row r="76" spans="1:5" ht="12.75">
      <c r="A76" s="63">
        <v>1450</v>
      </c>
      <c r="B76" s="64" t="s">
        <v>64</v>
      </c>
      <c r="C76" s="65">
        <v>31711</v>
      </c>
      <c r="D76" s="2"/>
      <c r="E76" s="17"/>
    </row>
    <row r="77" spans="1:5" ht="12.75">
      <c r="A77" s="63">
        <v>1455</v>
      </c>
      <c r="B77" s="64" t="s">
        <v>65</v>
      </c>
      <c r="C77" s="65">
        <v>524</v>
      </c>
      <c r="D77" s="2"/>
      <c r="E77" s="17"/>
    </row>
    <row r="78" spans="1:5" ht="12.75">
      <c r="A78" s="61" t="s">
        <v>66</v>
      </c>
      <c r="B78" s="64"/>
      <c r="C78" s="60">
        <f>SUM(C69:C77)</f>
        <v>4089059</v>
      </c>
      <c r="D78" s="2"/>
      <c r="E78" s="17"/>
    </row>
    <row r="79" spans="1:5" ht="12.75">
      <c r="A79" s="66"/>
      <c r="B79" s="67"/>
      <c r="C79" s="60"/>
      <c r="D79" s="2"/>
      <c r="E79" s="17"/>
    </row>
    <row r="80" spans="1:5" ht="12.75">
      <c r="A80" s="66" t="s">
        <v>67</v>
      </c>
      <c r="B80" s="67"/>
      <c r="C80" s="60"/>
      <c r="D80" s="2"/>
      <c r="E80" s="17"/>
    </row>
    <row r="81" spans="1:5" ht="12.75">
      <c r="A81" s="63">
        <v>1801</v>
      </c>
      <c r="B81" s="40" t="s">
        <v>68</v>
      </c>
      <c r="C81" s="60"/>
      <c r="D81" s="1">
        <v>4</v>
      </c>
      <c r="E81" s="17"/>
    </row>
    <row r="82" spans="1:5" ht="12.75">
      <c r="A82" s="66" t="s">
        <v>69</v>
      </c>
      <c r="B82" s="69"/>
      <c r="C82" s="60"/>
      <c r="D82" s="6">
        <f>SUM(D81)</f>
        <v>4</v>
      </c>
      <c r="E82" s="17"/>
    </row>
    <row r="83" spans="1:5" ht="12.75">
      <c r="A83" s="70"/>
      <c r="B83" s="71"/>
      <c r="C83" s="72"/>
      <c r="D83" s="73"/>
      <c r="E83" s="17"/>
    </row>
    <row r="84" spans="1:5" ht="12.75">
      <c r="A84" s="74" t="s">
        <v>70</v>
      </c>
      <c r="B84" s="75"/>
      <c r="C84" s="72"/>
      <c r="D84" s="73"/>
      <c r="E84" s="17"/>
    </row>
    <row r="85" spans="1:5" ht="12.75">
      <c r="A85" s="76"/>
      <c r="B85" s="100" t="s">
        <v>9</v>
      </c>
      <c r="C85" s="72"/>
      <c r="D85" s="82">
        <v>1135</v>
      </c>
      <c r="E85" s="17"/>
    </row>
    <row r="86" spans="1:5" ht="12.75">
      <c r="A86" s="76"/>
      <c r="B86" s="82" t="s">
        <v>72</v>
      </c>
      <c r="C86" s="72"/>
      <c r="D86" s="82">
        <v>250</v>
      </c>
      <c r="E86" s="17"/>
    </row>
    <row r="87" spans="1:5" ht="12.75">
      <c r="A87" s="76"/>
      <c r="B87" s="101" t="s">
        <v>18</v>
      </c>
      <c r="C87" s="72"/>
      <c r="D87" s="82">
        <v>30326</v>
      </c>
      <c r="E87" s="17"/>
    </row>
    <row r="88" spans="1:5" ht="12.75">
      <c r="A88" s="70"/>
      <c r="B88" s="102" t="s">
        <v>19</v>
      </c>
      <c r="C88" s="72"/>
      <c r="D88" s="82">
        <v>524</v>
      </c>
      <c r="E88" s="17"/>
    </row>
    <row r="89" spans="1:5" ht="12.75">
      <c r="A89" s="76" t="s">
        <v>50</v>
      </c>
      <c r="B89" s="77"/>
      <c r="C89" s="72"/>
      <c r="D89" s="73">
        <f>SUM(D85:D88)</f>
        <v>32235</v>
      </c>
      <c r="E89" s="17"/>
    </row>
    <row r="90" spans="1:5" ht="12.75">
      <c r="A90" s="76"/>
      <c r="B90" s="67"/>
      <c r="C90" s="72"/>
      <c r="D90" s="73"/>
      <c r="E90" s="17"/>
    </row>
    <row r="91" spans="1:5" ht="12.75">
      <c r="A91" s="78" t="s">
        <v>71</v>
      </c>
      <c r="B91" s="79"/>
      <c r="C91" s="72"/>
      <c r="D91" s="73"/>
      <c r="E91" s="17"/>
    </row>
    <row r="92" spans="1:5" ht="12.75">
      <c r="A92" s="80">
        <v>3011</v>
      </c>
      <c r="B92" s="72" t="s">
        <v>44</v>
      </c>
      <c r="C92" s="72"/>
      <c r="D92" s="73">
        <f>SUM(D93:D94)</f>
        <v>58</v>
      </c>
      <c r="E92" s="17"/>
    </row>
    <row r="93" spans="1:5" ht="12.75">
      <c r="A93" s="81"/>
      <c r="B93" s="85" t="s">
        <v>9</v>
      </c>
      <c r="C93" s="72"/>
      <c r="D93" s="82">
        <v>1</v>
      </c>
      <c r="E93" s="17"/>
    </row>
    <row r="94" spans="1:5" ht="12.75">
      <c r="A94" s="78"/>
      <c r="B94" s="82" t="s">
        <v>72</v>
      </c>
      <c r="C94" s="72"/>
      <c r="D94" s="82">
        <v>57</v>
      </c>
      <c r="E94" s="17"/>
    </row>
    <row r="95" spans="1:5" ht="12.75">
      <c r="A95" s="80">
        <v>3021</v>
      </c>
      <c r="B95" s="83" t="s">
        <v>34</v>
      </c>
      <c r="C95" s="72"/>
      <c r="D95" s="73">
        <f>SUM(D96:D99)</f>
        <v>244619</v>
      </c>
      <c r="E95" s="17"/>
    </row>
    <row r="96" spans="1:5" ht="12.75">
      <c r="A96" s="84"/>
      <c r="B96" s="85" t="s">
        <v>121</v>
      </c>
      <c r="C96" s="72"/>
      <c r="D96" s="82">
        <v>91991</v>
      </c>
      <c r="E96" s="17"/>
    </row>
    <row r="97" spans="1:5" ht="12.75">
      <c r="A97" s="84"/>
      <c r="B97" s="82" t="s">
        <v>122</v>
      </c>
      <c r="C97" s="72"/>
      <c r="D97" s="82">
        <v>46313</v>
      </c>
      <c r="E97" s="17"/>
    </row>
    <row r="98" spans="1:5" ht="12.75">
      <c r="A98" s="84"/>
      <c r="B98" s="85" t="s">
        <v>123</v>
      </c>
      <c r="C98" s="72"/>
      <c r="D98" s="82">
        <v>76128</v>
      </c>
      <c r="E98" s="17"/>
    </row>
    <row r="99" spans="1:5" ht="12.75">
      <c r="A99" s="84"/>
      <c r="B99" s="85" t="s">
        <v>19</v>
      </c>
      <c r="C99" s="72"/>
      <c r="D99" s="82">
        <v>30187</v>
      </c>
      <c r="E99" s="17"/>
    </row>
    <row r="100" spans="1:5" ht="12.75">
      <c r="A100" s="68">
        <v>3026</v>
      </c>
      <c r="B100" s="83" t="s">
        <v>73</v>
      </c>
      <c r="C100" s="72"/>
      <c r="D100" s="73">
        <f>SUM(D101:D102)</f>
        <v>36912</v>
      </c>
      <c r="E100" s="17"/>
    </row>
    <row r="101" spans="1:5" ht="12.75">
      <c r="A101" s="68"/>
      <c r="B101" s="85" t="s">
        <v>18</v>
      </c>
      <c r="C101" s="72"/>
      <c r="D101" s="82">
        <v>16265</v>
      </c>
      <c r="E101" s="17"/>
    </row>
    <row r="102" spans="1:5" ht="12.75">
      <c r="A102" s="68"/>
      <c r="B102" s="85" t="s">
        <v>19</v>
      </c>
      <c r="C102" s="72"/>
      <c r="D102" s="82">
        <v>20647</v>
      </c>
      <c r="E102" s="17"/>
    </row>
    <row r="103" spans="1:5" ht="12.75">
      <c r="A103" s="78" t="s">
        <v>74</v>
      </c>
      <c r="B103" s="79"/>
      <c r="C103" s="72"/>
      <c r="D103" s="73">
        <f>SUM(D92+D95+D100)</f>
        <v>281589</v>
      </c>
      <c r="E103" s="17"/>
    </row>
    <row r="104" spans="1:5" ht="12.75">
      <c r="A104" s="78"/>
      <c r="B104" s="79"/>
      <c r="C104" s="72"/>
      <c r="D104" s="73"/>
      <c r="E104" s="17"/>
    </row>
    <row r="105" spans="1:5" ht="12.75">
      <c r="A105" s="81" t="s">
        <v>75</v>
      </c>
      <c r="B105" s="86"/>
      <c r="C105" s="72"/>
      <c r="D105" s="73"/>
      <c r="E105" s="17"/>
    </row>
    <row r="106" spans="1:5" ht="12.75">
      <c r="A106" s="87">
        <v>3030</v>
      </c>
      <c r="B106" s="72" t="s">
        <v>43</v>
      </c>
      <c r="C106" s="72"/>
      <c r="D106" s="73"/>
      <c r="E106" s="17"/>
    </row>
    <row r="107" spans="1:5" ht="12.75" customHeight="1">
      <c r="A107" s="88"/>
      <c r="B107" s="103" t="s">
        <v>9</v>
      </c>
      <c r="C107" s="82"/>
      <c r="D107" s="82">
        <v>7368</v>
      </c>
      <c r="E107" s="17"/>
    </row>
    <row r="108" spans="1:5" ht="12.75" customHeight="1">
      <c r="A108" s="88"/>
      <c r="B108" s="104" t="s">
        <v>76</v>
      </c>
      <c r="C108" s="82"/>
      <c r="D108" s="82">
        <v>4320</v>
      </c>
      <c r="E108" s="17"/>
    </row>
    <row r="109" spans="1:5" ht="12.75" customHeight="1">
      <c r="A109" s="88"/>
      <c r="B109" s="103" t="s">
        <v>143</v>
      </c>
      <c r="C109" s="82"/>
      <c r="D109" s="82">
        <v>30708</v>
      </c>
      <c r="E109" s="17"/>
    </row>
    <row r="110" spans="1:5" ht="12.75" customHeight="1">
      <c r="A110" s="89"/>
      <c r="B110" s="103" t="s">
        <v>19</v>
      </c>
      <c r="C110" s="82"/>
      <c r="D110" s="82">
        <v>14500</v>
      </c>
      <c r="E110" s="17"/>
    </row>
    <row r="111" spans="1:5" ht="12.75" customHeight="1">
      <c r="A111" s="89"/>
      <c r="B111" s="103" t="s">
        <v>23</v>
      </c>
      <c r="C111" s="82"/>
      <c r="D111" s="82">
        <v>79</v>
      </c>
      <c r="E111" s="17"/>
    </row>
    <row r="112" spans="1:5" ht="12.75">
      <c r="A112" s="78" t="s">
        <v>77</v>
      </c>
      <c r="B112" s="79"/>
      <c r="C112" s="72"/>
      <c r="D112" s="73">
        <f>SUM(D107:D111)</f>
        <v>56975</v>
      </c>
      <c r="E112" s="17"/>
    </row>
    <row r="113" spans="1:5" ht="12.75">
      <c r="A113" s="78"/>
      <c r="B113" s="73"/>
      <c r="C113" s="72"/>
      <c r="D113" s="73"/>
      <c r="E113" s="17"/>
    </row>
    <row r="114" spans="1:5" ht="12.75">
      <c r="A114" s="61" t="s">
        <v>78</v>
      </c>
      <c r="B114" s="90"/>
      <c r="C114" s="73"/>
      <c r="D114" s="73"/>
      <c r="E114" s="17"/>
    </row>
    <row r="115" spans="1:5" ht="12.75" customHeight="1">
      <c r="A115" s="88"/>
      <c r="B115" s="105" t="s">
        <v>9</v>
      </c>
      <c r="C115" s="73"/>
      <c r="D115" s="82">
        <v>9946</v>
      </c>
      <c r="E115" s="17"/>
    </row>
    <row r="116" spans="1:5" ht="12.75" customHeight="1">
      <c r="A116" s="88"/>
      <c r="B116" s="104" t="s">
        <v>76</v>
      </c>
      <c r="C116" s="73"/>
      <c r="D116" s="82">
        <v>6747</v>
      </c>
      <c r="E116" s="17"/>
    </row>
    <row r="117" spans="1:5" ht="12.75" customHeight="1">
      <c r="A117" s="88"/>
      <c r="B117" s="105" t="s">
        <v>18</v>
      </c>
      <c r="C117" s="73"/>
      <c r="D117" s="82">
        <v>222430</v>
      </c>
      <c r="E117" s="17"/>
    </row>
    <row r="118" spans="1:5" ht="12.75" customHeight="1">
      <c r="A118" s="88"/>
      <c r="B118" s="105" t="s">
        <v>23</v>
      </c>
      <c r="C118" s="73"/>
      <c r="D118" s="82">
        <v>16412</v>
      </c>
      <c r="E118" s="17"/>
    </row>
    <row r="119" spans="1:5" ht="12.75" customHeight="1">
      <c r="A119" s="88"/>
      <c r="B119" s="105" t="s">
        <v>41</v>
      </c>
      <c r="C119" s="73"/>
      <c r="D119" s="82">
        <v>587</v>
      </c>
      <c r="E119" s="17"/>
    </row>
    <row r="120" spans="1:5" ht="12.75" customHeight="1">
      <c r="A120" s="88"/>
      <c r="B120" s="106" t="s">
        <v>19</v>
      </c>
      <c r="C120" s="73"/>
      <c r="D120" s="82">
        <v>9376</v>
      </c>
      <c r="E120" s="17"/>
    </row>
    <row r="121" spans="1:5" ht="12.75" customHeight="1">
      <c r="A121" s="88"/>
      <c r="B121" s="105" t="s">
        <v>24</v>
      </c>
      <c r="C121" s="73"/>
      <c r="D121" s="82">
        <v>14326</v>
      </c>
      <c r="E121" s="17"/>
    </row>
    <row r="122" spans="1:5" ht="12.75">
      <c r="A122" s="61" t="s">
        <v>79</v>
      </c>
      <c r="B122" s="62"/>
      <c r="C122" s="73"/>
      <c r="D122" s="91">
        <f>SUM(D115:D121)</f>
        <v>279824</v>
      </c>
      <c r="E122" s="17"/>
    </row>
    <row r="123" spans="1:5" ht="12.75">
      <c r="A123" s="66"/>
      <c r="B123" s="62"/>
      <c r="C123" s="73"/>
      <c r="D123" s="73"/>
      <c r="E123" s="17"/>
    </row>
    <row r="124" spans="1:5" ht="12.75">
      <c r="A124" s="61" t="s">
        <v>80</v>
      </c>
      <c r="B124" s="62"/>
      <c r="C124" s="73"/>
      <c r="D124" s="73"/>
      <c r="E124" s="17"/>
    </row>
    <row r="125" spans="1:5" ht="12.75">
      <c r="A125" s="92"/>
      <c r="B125" s="82" t="s">
        <v>18</v>
      </c>
      <c r="C125" s="73"/>
      <c r="D125" s="82">
        <v>41</v>
      </c>
      <c r="E125" s="17"/>
    </row>
    <row r="126" spans="1:5" ht="12.75">
      <c r="A126" s="66"/>
      <c r="B126" s="85" t="s">
        <v>23</v>
      </c>
      <c r="C126" s="73"/>
      <c r="D126" s="82">
        <v>1000</v>
      </c>
      <c r="E126" s="17"/>
    </row>
    <row r="127" spans="1:5" ht="12.75">
      <c r="A127" s="66"/>
      <c r="B127" s="82" t="s">
        <v>24</v>
      </c>
      <c r="C127" s="73"/>
      <c r="D127" s="82">
        <v>160909</v>
      </c>
      <c r="E127" s="17"/>
    </row>
    <row r="128" spans="1:5" ht="12.75">
      <c r="A128" s="61" t="s">
        <v>81</v>
      </c>
      <c r="B128" s="62"/>
      <c r="C128" s="73"/>
      <c r="D128" s="91">
        <f>SUM(D125:D127)</f>
        <v>161950</v>
      </c>
      <c r="E128" s="17"/>
    </row>
    <row r="129" spans="1:5" ht="12.75">
      <c r="A129" s="66"/>
      <c r="B129" s="72"/>
      <c r="C129" s="73"/>
      <c r="D129" s="73"/>
      <c r="E129" s="17"/>
    </row>
    <row r="130" spans="1:5" ht="12.75">
      <c r="A130" s="61" t="s">
        <v>82</v>
      </c>
      <c r="B130" s="62"/>
      <c r="C130" s="73"/>
      <c r="D130" s="73"/>
      <c r="E130" s="17"/>
    </row>
    <row r="131" spans="1:5" ht="12.75">
      <c r="A131" s="61"/>
      <c r="B131" s="107" t="s">
        <v>18</v>
      </c>
      <c r="C131" s="73"/>
      <c r="D131" s="82">
        <v>6548</v>
      </c>
      <c r="E131" s="17"/>
    </row>
    <row r="132" spans="1:5" ht="12.75">
      <c r="A132" s="61"/>
      <c r="B132" s="105" t="s">
        <v>88</v>
      </c>
      <c r="C132" s="73"/>
      <c r="D132" s="82">
        <v>270863</v>
      </c>
      <c r="E132" s="17"/>
    </row>
    <row r="133" spans="1:5" ht="12.75">
      <c r="A133" s="61"/>
      <c r="B133" s="105" t="s">
        <v>19</v>
      </c>
      <c r="C133" s="73"/>
      <c r="D133" s="82">
        <v>39944</v>
      </c>
      <c r="E133" s="17"/>
    </row>
    <row r="134" spans="1:5" ht="12.75">
      <c r="A134" s="61"/>
      <c r="B134" s="105" t="s">
        <v>24</v>
      </c>
      <c r="C134" s="73"/>
      <c r="D134" s="82">
        <v>10874</v>
      </c>
      <c r="E134" s="17"/>
    </row>
    <row r="135" spans="1:5" ht="12.75">
      <c r="A135" s="61" t="s">
        <v>83</v>
      </c>
      <c r="B135" s="62"/>
      <c r="C135" s="73"/>
      <c r="D135" s="91">
        <f>SUM(D131:D134)</f>
        <v>328229</v>
      </c>
      <c r="E135" s="17"/>
    </row>
    <row r="136" spans="1:5" ht="12.75">
      <c r="A136" s="66"/>
      <c r="B136" s="62"/>
      <c r="C136" s="73"/>
      <c r="D136" s="91"/>
      <c r="E136" s="17"/>
    </row>
    <row r="137" spans="1:5" ht="12.75">
      <c r="A137" s="108"/>
      <c r="B137" s="109"/>
      <c r="C137" s="110"/>
      <c r="D137" s="111"/>
      <c r="E137" s="17"/>
    </row>
    <row r="138" spans="1:5" ht="12.75">
      <c r="A138" s="112"/>
      <c r="B138" s="113"/>
      <c r="C138" s="114"/>
      <c r="D138" s="114"/>
      <c r="E138" s="17"/>
    </row>
    <row r="139" spans="1:5" ht="12.75">
      <c r="A139" s="61" t="s">
        <v>84</v>
      </c>
      <c r="B139" s="90"/>
      <c r="C139" s="73"/>
      <c r="D139" s="73"/>
      <c r="E139" s="17"/>
    </row>
    <row r="140" spans="1:5" ht="12.75">
      <c r="A140" s="61"/>
      <c r="B140" s="105" t="s">
        <v>31</v>
      </c>
      <c r="C140" s="73"/>
      <c r="D140" s="82">
        <v>42248</v>
      </c>
      <c r="E140" s="17"/>
    </row>
    <row r="141" spans="1:5" ht="12.75">
      <c r="A141" s="61" t="s">
        <v>85</v>
      </c>
      <c r="B141" s="62"/>
      <c r="C141" s="73"/>
      <c r="D141" s="91">
        <f>SUM(D140:D140)</f>
        <v>42248</v>
      </c>
      <c r="E141" s="17"/>
    </row>
    <row r="142" spans="1:5" ht="12.75">
      <c r="A142" s="66"/>
      <c r="B142" s="62"/>
      <c r="C142" s="73"/>
      <c r="D142" s="73"/>
      <c r="E142" s="17"/>
    </row>
    <row r="143" spans="1:5" ht="12.75">
      <c r="A143" s="61" t="s">
        <v>86</v>
      </c>
      <c r="B143" s="62"/>
      <c r="C143" s="73"/>
      <c r="D143" s="73"/>
      <c r="E143" s="17"/>
    </row>
    <row r="144" spans="1:5" ht="12">
      <c r="A144" s="93">
        <v>6110</v>
      </c>
      <c r="B144" s="94" t="s">
        <v>14</v>
      </c>
      <c r="C144" s="95"/>
      <c r="D144" s="72">
        <v>2906005</v>
      </c>
      <c r="E144" s="17"/>
    </row>
    <row r="145" spans="1:5" ht="12.75">
      <c r="A145" s="61" t="s">
        <v>17</v>
      </c>
      <c r="B145" s="62"/>
      <c r="C145" s="73"/>
      <c r="D145" s="91">
        <f>SUM(D144)</f>
        <v>2906005</v>
      </c>
      <c r="E145" s="17"/>
    </row>
    <row r="146" spans="1:5" ht="12.75">
      <c r="A146" s="61"/>
      <c r="B146" s="62"/>
      <c r="C146" s="73"/>
      <c r="D146" s="73"/>
      <c r="E146" s="17"/>
    </row>
    <row r="147" spans="1:5" ht="13.5">
      <c r="A147" s="59" t="s">
        <v>87</v>
      </c>
      <c r="B147" s="62"/>
      <c r="C147" s="73">
        <f>SUM(C78)</f>
        <v>4089059</v>
      </c>
      <c r="D147" s="73">
        <f>SUM(D145+D141+D135+D128+D122+D112+D103+D89+D82)</f>
        <v>4089059</v>
      </c>
      <c r="E147" s="17"/>
    </row>
    <row r="148" spans="1:5" ht="13.5">
      <c r="A148" s="44"/>
      <c r="B148" s="20"/>
      <c r="C148" s="2"/>
      <c r="D148" s="2"/>
      <c r="E148" s="17"/>
    </row>
    <row r="149" spans="1:5" ht="13.5">
      <c r="A149" s="59" t="s">
        <v>89</v>
      </c>
      <c r="B149" s="20"/>
      <c r="C149" s="2"/>
      <c r="D149" s="2"/>
      <c r="E149" s="17"/>
    </row>
    <row r="150" spans="1:5" ht="13.5">
      <c r="A150" s="44"/>
      <c r="B150" s="20"/>
      <c r="C150" s="2"/>
      <c r="D150" s="2"/>
      <c r="E150" s="17"/>
    </row>
    <row r="151" spans="1:5" ht="13.5">
      <c r="A151" s="96" t="s">
        <v>91</v>
      </c>
      <c r="B151" s="20"/>
      <c r="C151" s="2"/>
      <c r="D151" s="2"/>
      <c r="E151" s="17"/>
    </row>
    <row r="152" spans="1:5" ht="12.75">
      <c r="A152" s="97">
        <v>5024</v>
      </c>
      <c r="B152" s="98" t="s">
        <v>90</v>
      </c>
      <c r="C152" s="2"/>
      <c r="D152" s="1">
        <v>80000</v>
      </c>
      <c r="E152" s="17"/>
    </row>
    <row r="153" spans="1:5" ht="13.5">
      <c r="A153" s="61" t="s">
        <v>85</v>
      </c>
      <c r="B153" s="20"/>
      <c r="C153" s="2"/>
      <c r="D153" s="2">
        <f>SUM(D152)</f>
        <v>80000</v>
      </c>
      <c r="E153" s="17"/>
    </row>
    <row r="154" spans="1:5" ht="13.5">
      <c r="A154" s="44"/>
      <c r="B154" s="20"/>
      <c r="C154" s="2"/>
      <c r="D154" s="2"/>
      <c r="E154" s="17"/>
    </row>
    <row r="155" spans="1:5" ht="13.5">
      <c r="A155" s="44" t="s">
        <v>16</v>
      </c>
      <c r="B155" s="20"/>
      <c r="C155" s="2"/>
      <c r="D155" s="2"/>
      <c r="E155" s="17"/>
    </row>
    <row r="156" spans="1:5" ht="12.75">
      <c r="A156" s="97">
        <v>6110</v>
      </c>
      <c r="B156" s="98" t="s">
        <v>14</v>
      </c>
      <c r="C156" s="2"/>
      <c r="D156" s="1">
        <v>-80000</v>
      </c>
      <c r="E156" s="17"/>
    </row>
    <row r="157" spans="1:5" ht="13.5">
      <c r="A157" s="99" t="s">
        <v>17</v>
      </c>
      <c r="B157" s="20"/>
      <c r="C157" s="2"/>
      <c r="D157" s="2">
        <f>SUM(D156)</f>
        <v>-80000</v>
      </c>
      <c r="E157" s="17"/>
    </row>
    <row r="158" spans="1:5" ht="13.5">
      <c r="A158" s="44"/>
      <c r="B158" s="20"/>
      <c r="C158" s="2"/>
      <c r="D158" s="2"/>
      <c r="E158" s="17"/>
    </row>
    <row r="159" spans="1:5" ht="13.5">
      <c r="A159" s="59" t="s">
        <v>92</v>
      </c>
      <c r="B159" s="20"/>
      <c r="C159" s="2"/>
      <c r="D159" s="2">
        <f>SUM(D157+D153)</f>
        <v>0</v>
      </c>
      <c r="E159" s="17"/>
    </row>
    <row r="160" spans="1:5" ht="13.5">
      <c r="A160" s="44"/>
      <c r="B160" s="57"/>
      <c r="C160" s="2"/>
      <c r="D160" s="2"/>
      <c r="E160" s="17"/>
    </row>
    <row r="161" spans="1:4" ht="13.5">
      <c r="A161" s="20" t="s">
        <v>93</v>
      </c>
      <c r="B161" s="29"/>
      <c r="C161" s="2"/>
      <c r="D161" s="2"/>
    </row>
    <row r="162" spans="1:4" ht="12.75">
      <c r="A162" s="2"/>
      <c r="B162" s="16"/>
      <c r="C162" s="1"/>
      <c r="D162" s="6"/>
    </row>
    <row r="163" spans="1:4" ht="12.75">
      <c r="A163" s="8" t="s">
        <v>26</v>
      </c>
      <c r="B163" s="16"/>
      <c r="C163" s="1"/>
      <c r="D163" s="6"/>
    </row>
    <row r="164" spans="1:4" ht="12.75">
      <c r="A164" s="9">
        <v>1030</v>
      </c>
      <c r="B164" s="12" t="s">
        <v>40</v>
      </c>
      <c r="C164" s="6">
        <f>SUM(C165:C167)</f>
        <v>4306</v>
      </c>
      <c r="D164" s="6"/>
    </row>
    <row r="165" spans="1:4" ht="12.75">
      <c r="A165" s="9"/>
      <c r="B165" s="5" t="s">
        <v>95</v>
      </c>
      <c r="C165" s="4">
        <v>3250</v>
      </c>
      <c r="D165" s="6"/>
    </row>
    <row r="166" spans="1:4" ht="12.75">
      <c r="A166" s="9"/>
      <c r="B166" s="5" t="s">
        <v>94</v>
      </c>
      <c r="C166" s="4">
        <v>1000</v>
      </c>
      <c r="D166" s="6"/>
    </row>
    <row r="167" spans="1:4" ht="12.75">
      <c r="A167" s="8"/>
      <c r="B167" s="5" t="s">
        <v>96</v>
      </c>
      <c r="C167" s="4">
        <v>56</v>
      </c>
      <c r="D167" s="6"/>
    </row>
    <row r="168" spans="1:4" ht="12.75">
      <c r="A168" s="9">
        <v>1160</v>
      </c>
      <c r="B168" s="12" t="s">
        <v>114</v>
      </c>
      <c r="C168" s="6">
        <v>2500</v>
      </c>
      <c r="D168" s="6"/>
    </row>
    <row r="169" spans="1:4" ht="12.75">
      <c r="A169" s="9">
        <v>1185</v>
      </c>
      <c r="B169" s="12" t="s">
        <v>115</v>
      </c>
      <c r="C169" s="6">
        <v>3379</v>
      </c>
      <c r="D169" s="6"/>
    </row>
    <row r="170" spans="1:4" ht="12.75">
      <c r="A170" s="35">
        <v>1401</v>
      </c>
      <c r="B170" s="34" t="s">
        <v>25</v>
      </c>
      <c r="C170" s="6">
        <f>SUM(C171:C172)</f>
        <v>1350</v>
      </c>
      <c r="D170" s="6"/>
    </row>
    <row r="171" spans="1:5" ht="12.75">
      <c r="A171" s="37"/>
      <c r="B171" s="5" t="s">
        <v>12</v>
      </c>
      <c r="C171" s="1">
        <v>350</v>
      </c>
      <c r="D171" s="6"/>
      <c r="E171" s="39"/>
    </row>
    <row r="172" spans="1:6" ht="12.75">
      <c r="A172" s="36"/>
      <c r="B172" s="5" t="s">
        <v>30</v>
      </c>
      <c r="C172" s="4">
        <v>1000</v>
      </c>
      <c r="D172" s="6"/>
      <c r="E172" s="39"/>
      <c r="F172" s="17"/>
    </row>
    <row r="173" spans="1:4" ht="12.75">
      <c r="A173" s="8" t="s">
        <v>28</v>
      </c>
      <c r="B173" s="12"/>
      <c r="C173" s="6">
        <f>SUM(C164+C170+C168+C169)</f>
        <v>11535</v>
      </c>
      <c r="D173" s="6"/>
    </row>
    <row r="174" spans="1:4" ht="12.75">
      <c r="A174" s="8"/>
      <c r="B174" s="12"/>
      <c r="C174" s="6"/>
      <c r="D174" s="6"/>
    </row>
    <row r="175" spans="1:4" ht="12.75">
      <c r="A175" s="8" t="s">
        <v>38</v>
      </c>
      <c r="B175" s="12"/>
      <c r="C175" s="6"/>
      <c r="D175" s="6"/>
    </row>
    <row r="176" spans="1:4" ht="12.75">
      <c r="A176" s="9">
        <v>1806</v>
      </c>
      <c r="B176" s="12" t="s">
        <v>119</v>
      </c>
      <c r="C176" s="6"/>
      <c r="D176" s="1">
        <v>11363</v>
      </c>
    </row>
    <row r="177" spans="1:4" ht="12.75">
      <c r="A177" s="9">
        <v>1843</v>
      </c>
      <c r="B177" s="40" t="s">
        <v>39</v>
      </c>
      <c r="C177" s="6"/>
      <c r="D177" s="1">
        <v>-10960</v>
      </c>
    </row>
    <row r="178" spans="1:4" ht="12.75">
      <c r="A178" s="8" t="s">
        <v>38</v>
      </c>
      <c r="B178" s="12"/>
      <c r="C178" s="6"/>
      <c r="D178" s="6">
        <f>SUM(D176:D177)</f>
        <v>403</v>
      </c>
    </row>
    <row r="179" spans="1:4" ht="12.75">
      <c r="A179" s="2"/>
      <c r="B179" s="16"/>
      <c r="C179" s="1"/>
      <c r="D179" s="6"/>
    </row>
    <row r="180" spans="1:4" ht="12.75">
      <c r="A180" s="2" t="s">
        <v>27</v>
      </c>
      <c r="B180" s="16"/>
      <c r="C180" s="1"/>
      <c r="D180" s="6"/>
    </row>
    <row r="181" spans="1:4" ht="12">
      <c r="A181" s="1">
        <v>2850</v>
      </c>
      <c r="B181" s="12" t="s">
        <v>101</v>
      </c>
      <c r="C181" s="1"/>
      <c r="D181" s="1">
        <v>350</v>
      </c>
    </row>
    <row r="182" spans="1:4" ht="12.75">
      <c r="A182" s="1">
        <v>2875</v>
      </c>
      <c r="B182" s="12" t="s">
        <v>97</v>
      </c>
      <c r="C182" s="1"/>
      <c r="D182" s="6">
        <f>SUM(D183:D185)</f>
        <v>4250</v>
      </c>
    </row>
    <row r="183" spans="1:4" ht="12.75">
      <c r="A183" s="2"/>
      <c r="B183" s="5" t="s">
        <v>102</v>
      </c>
      <c r="C183" s="1"/>
      <c r="D183" s="4">
        <v>2720</v>
      </c>
    </row>
    <row r="184" spans="1:4" ht="12.75">
      <c r="A184" s="2"/>
      <c r="B184" s="5" t="s">
        <v>103</v>
      </c>
      <c r="C184" s="1"/>
      <c r="D184" s="4">
        <v>530</v>
      </c>
    </row>
    <row r="185" spans="1:4" ht="12.75">
      <c r="A185" s="2"/>
      <c r="B185" s="5" t="s">
        <v>104</v>
      </c>
      <c r="C185" s="1"/>
      <c r="D185" s="4">
        <v>1000</v>
      </c>
    </row>
    <row r="186" spans="1:4" ht="12.75">
      <c r="A186" s="1">
        <v>2986</v>
      </c>
      <c r="B186" s="12" t="s">
        <v>151</v>
      </c>
      <c r="C186" s="1"/>
      <c r="D186" s="6">
        <f>SUM(D187:D188)</f>
        <v>1395</v>
      </c>
    </row>
    <row r="187" spans="1:4" ht="12.75">
      <c r="A187" s="1"/>
      <c r="B187" s="12" t="s">
        <v>9</v>
      </c>
      <c r="C187" s="1"/>
      <c r="D187" s="4">
        <v>1168</v>
      </c>
    </row>
    <row r="188" spans="1:4" ht="12.75">
      <c r="A188" s="2"/>
      <c r="B188" s="5" t="s">
        <v>150</v>
      </c>
      <c r="C188" s="1"/>
      <c r="D188" s="4">
        <v>227</v>
      </c>
    </row>
    <row r="189" spans="1:4" ht="12.75">
      <c r="A189" s="2" t="s">
        <v>50</v>
      </c>
      <c r="B189" s="16"/>
      <c r="C189" s="1"/>
      <c r="D189" s="6">
        <f>SUM(D181+D182+D186)</f>
        <v>5995</v>
      </c>
    </row>
    <row r="190" spans="1:4" ht="12.75">
      <c r="A190" s="2"/>
      <c r="B190" s="16"/>
      <c r="C190" s="1"/>
      <c r="D190" s="6"/>
    </row>
    <row r="191" spans="1:4" ht="12.75">
      <c r="A191" s="2" t="s">
        <v>130</v>
      </c>
      <c r="B191" s="16"/>
      <c r="C191" s="1"/>
      <c r="D191" s="6"/>
    </row>
    <row r="192" spans="1:4" ht="12">
      <c r="A192" s="1">
        <v>2315</v>
      </c>
      <c r="B192" s="12" t="s">
        <v>108</v>
      </c>
      <c r="C192" s="1"/>
      <c r="D192" s="1">
        <v>54</v>
      </c>
    </row>
    <row r="193" spans="1:4" ht="12">
      <c r="A193" s="1">
        <v>2330</v>
      </c>
      <c r="B193" s="12" t="s">
        <v>125</v>
      </c>
      <c r="C193" s="1"/>
      <c r="D193" s="1">
        <v>285</v>
      </c>
    </row>
    <row r="194" spans="1:4" ht="12">
      <c r="A194" s="1">
        <v>2795</v>
      </c>
      <c r="B194" s="12" t="s">
        <v>126</v>
      </c>
      <c r="C194" s="1"/>
      <c r="D194" s="1">
        <v>39075</v>
      </c>
    </row>
    <row r="195" spans="1:4" ht="12">
      <c r="A195" s="1">
        <v>2850</v>
      </c>
      <c r="B195" s="12" t="s">
        <v>127</v>
      </c>
      <c r="C195" s="1"/>
      <c r="D195" s="1">
        <v>1130</v>
      </c>
    </row>
    <row r="196" spans="1:4" ht="12">
      <c r="A196" s="1">
        <v>2875</v>
      </c>
      <c r="B196" s="12" t="s">
        <v>129</v>
      </c>
      <c r="C196" s="1"/>
      <c r="D196" s="1">
        <v>5999</v>
      </c>
    </row>
    <row r="197" spans="1:4" ht="12">
      <c r="A197" s="1">
        <v>2985</v>
      </c>
      <c r="B197" s="12" t="s">
        <v>144</v>
      </c>
      <c r="C197" s="1"/>
      <c r="D197" s="1">
        <v>2893</v>
      </c>
    </row>
    <row r="198" spans="1:4" ht="12">
      <c r="A198" s="1">
        <v>2986</v>
      </c>
      <c r="B198" s="12" t="s">
        <v>128</v>
      </c>
      <c r="C198" s="1"/>
      <c r="D198" s="1">
        <v>142</v>
      </c>
    </row>
    <row r="199" spans="1:4" ht="12.75">
      <c r="A199" s="2" t="s">
        <v>50</v>
      </c>
      <c r="B199" s="16"/>
      <c r="C199" s="1"/>
      <c r="D199" s="6">
        <f>SUM(D192:D198)</f>
        <v>49578</v>
      </c>
    </row>
    <row r="200" spans="1:4" ht="12.75">
      <c r="A200" s="2"/>
      <c r="B200" s="16"/>
      <c r="C200" s="1"/>
      <c r="D200" s="6"/>
    </row>
    <row r="201" spans="1:4" ht="12.75">
      <c r="A201" s="2" t="s">
        <v>113</v>
      </c>
      <c r="B201" s="16"/>
      <c r="C201" s="1"/>
      <c r="D201" s="6"/>
    </row>
    <row r="202" spans="1:4" ht="12">
      <c r="A202" s="1">
        <v>2305</v>
      </c>
      <c r="B202" s="12" t="s">
        <v>105</v>
      </c>
      <c r="C202" s="1"/>
      <c r="D202" s="1">
        <v>128</v>
      </c>
    </row>
    <row r="203" spans="1:4" ht="12">
      <c r="A203" s="1">
        <v>2309</v>
      </c>
      <c r="B203" s="12" t="s">
        <v>106</v>
      </c>
      <c r="C203" s="1"/>
      <c r="D203" s="1">
        <v>128</v>
      </c>
    </row>
    <row r="204" spans="1:4" ht="12.75">
      <c r="A204" s="1">
        <v>2310</v>
      </c>
      <c r="B204" s="38" t="s">
        <v>107</v>
      </c>
      <c r="C204" s="2"/>
      <c r="D204" s="1">
        <v>128</v>
      </c>
    </row>
    <row r="205" spans="1:4" ht="12">
      <c r="A205" s="1">
        <v>2315</v>
      </c>
      <c r="B205" s="12" t="s">
        <v>108</v>
      </c>
      <c r="C205" s="1"/>
      <c r="D205" s="1">
        <v>128</v>
      </c>
    </row>
    <row r="206" spans="1:4" ht="12">
      <c r="A206" s="1">
        <v>2325</v>
      </c>
      <c r="B206" s="12" t="s">
        <v>109</v>
      </c>
      <c r="C206" s="1"/>
      <c r="D206" s="1">
        <v>128</v>
      </c>
    </row>
    <row r="207" spans="1:4" ht="12">
      <c r="A207" s="1">
        <v>2330</v>
      </c>
      <c r="B207" s="12" t="s">
        <v>145</v>
      </c>
      <c r="C207" s="1"/>
      <c r="D207" s="1">
        <v>128</v>
      </c>
    </row>
    <row r="208" spans="1:4" ht="12">
      <c r="A208" s="1">
        <v>2335</v>
      </c>
      <c r="B208" s="12" t="s">
        <v>110</v>
      </c>
      <c r="C208" s="1"/>
      <c r="D208" s="1">
        <v>128</v>
      </c>
    </row>
    <row r="209" spans="1:4" ht="12">
      <c r="A209" s="1">
        <v>2345</v>
      </c>
      <c r="B209" s="12" t="s">
        <v>111</v>
      </c>
      <c r="C209" s="1"/>
      <c r="D209" s="1">
        <v>128</v>
      </c>
    </row>
    <row r="210" spans="1:4" ht="12">
      <c r="A210" s="1">
        <v>2360</v>
      </c>
      <c r="B210" s="12" t="s">
        <v>112</v>
      </c>
      <c r="C210" s="1"/>
      <c r="D210" s="1">
        <v>128</v>
      </c>
    </row>
    <row r="211" spans="1:4" ht="12.75">
      <c r="A211" s="2" t="s">
        <v>29</v>
      </c>
      <c r="B211" s="5"/>
      <c r="C211" s="1"/>
      <c r="D211" s="6">
        <f>SUM(D210+D209+D208+D207+D206+D205+D204+D203+D202)</f>
        <v>1152</v>
      </c>
    </row>
    <row r="212" spans="1:4" ht="12.75">
      <c r="A212" s="8" t="s">
        <v>149</v>
      </c>
      <c r="B212" s="46"/>
      <c r="C212" s="1"/>
      <c r="D212" s="6"/>
    </row>
    <row r="213" spans="1:4" ht="12.75">
      <c r="A213" s="9">
        <v>3021</v>
      </c>
      <c r="B213" s="12" t="s">
        <v>34</v>
      </c>
      <c r="C213" s="1"/>
      <c r="D213" s="6"/>
    </row>
    <row r="214" spans="1:4" ht="12.75">
      <c r="A214" s="8"/>
      <c r="B214" s="5" t="s">
        <v>9</v>
      </c>
      <c r="C214" s="1"/>
      <c r="D214" s="1">
        <v>-51209</v>
      </c>
    </row>
    <row r="215" spans="1:4" ht="12.75">
      <c r="A215" s="8"/>
      <c r="B215" s="5" t="s">
        <v>150</v>
      </c>
      <c r="C215" s="1"/>
      <c r="D215" s="1">
        <v>-12781</v>
      </c>
    </row>
    <row r="216" spans="1:4" ht="12.75">
      <c r="A216" s="8"/>
      <c r="B216" s="5" t="s">
        <v>18</v>
      </c>
      <c r="C216" s="1"/>
      <c r="D216" s="1">
        <v>-30958</v>
      </c>
    </row>
    <row r="217" spans="1:4" ht="12.75">
      <c r="A217" s="8" t="s">
        <v>77</v>
      </c>
      <c r="B217" s="5"/>
      <c r="C217" s="1"/>
      <c r="D217" s="6">
        <f>SUM(D214:D216)</f>
        <v>-94948</v>
      </c>
    </row>
    <row r="218" spans="1:4" ht="12.75">
      <c r="A218" s="2"/>
      <c r="B218" s="16"/>
      <c r="C218" s="1"/>
      <c r="D218" s="6"/>
    </row>
    <row r="219" spans="1:4" ht="12.75">
      <c r="A219" s="2" t="s">
        <v>98</v>
      </c>
      <c r="B219" s="16"/>
      <c r="C219" s="1"/>
      <c r="D219" s="6"/>
    </row>
    <row r="220" spans="1:4" ht="12.75">
      <c r="A220" s="1">
        <v>3055</v>
      </c>
      <c r="B220" s="12" t="s">
        <v>137</v>
      </c>
      <c r="C220" s="1"/>
      <c r="D220" s="6">
        <v>15000</v>
      </c>
    </row>
    <row r="221" spans="1:4" ht="12.75">
      <c r="A221" s="1">
        <v>3112</v>
      </c>
      <c r="B221" s="12" t="s">
        <v>133</v>
      </c>
      <c r="C221" s="1"/>
      <c r="D221" s="6">
        <v>15000</v>
      </c>
    </row>
    <row r="222" spans="1:4" ht="12.75">
      <c r="A222" s="1">
        <v>3205</v>
      </c>
      <c r="B222" s="12" t="s">
        <v>116</v>
      </c>
      <c r="C222" s="1"/>
      <c r="D222" s="6">
        <v>2500</v>
      </c>
    </row>
    <row r="223" spans="1:4" ht="12.75">
      <c r="A223" s="1">
        <v>3216</v>
      </c>
      <c r="B223" s="12" t="s">
        <v>138</v>
      </c>
      <c r="C223" s="1"/>
      <c r="D223" s="6">
        <v>10000</v>
      </c>
    </row>
    <row r="224" spans="1:4" ht="12.75">
      <c r="A224" s="1">
        <v>3223</v>
      </c>
      <c r="B224" s="12" t="s">
        <v>118</v>
      </c>
      <c r="C224" s="1"/>
      <c r="D224" s="6">
        <f>SUM(D225:D226)</f>
        <v>-898</v>
      </c>
    </row>
    <row r="225" spans="1:4" ht="12.75">
      <c r="A225" s="1"/>
      <c r="B225" s="5" t="s">
        <v>18</v>
      </c>
      <c r="C225" s="4"/>
      <c r="D225" s="4">
        <v>-986</v>
      </c>
    </row>
    <row r="226" spans="1:4" ht="12.75">
      <c r="A226" s="1"/>
      <c r="B226" s="5" t="s">
        <v>24</v>
      </c>
      <c r="C226" s="4"/>
      <c r="D226" s="4">
        <v>88</v>
      </c>
    </row>
    <row r="227" spans="1:4" ht="12">
      <c r="A227" s="1">
        <v>3319</v>
      </c>
      <c r="B227" s="12" t="s">
        <v>100</v>
      </c>
      <c r="C227" s="1"/>
      <c r="D227" s="1">
        <v>56</v>
      </c>
    </row>
    <row r="228" spans="1:4" ht="12">
      <c r="A228" s="1">
        <v>3357</v>
      </c>
      <c r="B228" s="12" t="s">
        <v>99</v>
      </c>
      <c r="C228" s="1"/>
      <c r="D228" s="1">
        <v>1000</v>
      </c>
    </row>
    <row r="229" spans="1:4" ht="12.75">
      <c r="A229" s="2" t="s">
        <v>134</v>
      </c>
      <c r="B229" s="16"/>
      <c r="C229" s="1"/>
      <c r="D229" s="6">
        <f>SUM(D220+D221+D222+D223+D224+D227+D228)</f>
        <v>42658</v>
      </c>
    </row>
    <row r="230" spans="1:4" ht="12.75">
      <c r="A230" s="2"/>
      <c r="B230" s="16"/>
      <c r="C230" s="1"/>
      <c r="D230" s="6"/>
    </row>
    <row r="231" spans="1:4" ht="12.75">
      <c r="A231" s="2" t="s">
        <v>153</v>
      </c>
      <c r="B231" s="16"/>
      <c r="C231" s="1"/>
      <c r="D231" s="6"/>
    </row>
    <row r="232" spans="1:4" ht="12">
      <c r="A232" s="1">
        <v>3925</v>
      </c>
      <c r="B232" s="12" t="s">
        <v>131</v>
      </c>
      <c r="C232" s="1"/>
      <c r="D232" s="1">
        <v>6600</v>
      </c>
    </row>
    <row r="233" spans="1:4" ht="12.75">
      <c r="A233" s="2" t="s">
        <v>154</v>
      </c>
      <c r="B233" s="16"/>
      <c r="C233" s="1"/>
      <c r="D233" s="6">
        <f>SUM(D232)</f>
        <v>6600</v>
      </c>
    </row>
    <row r="234" spans="1:4" ht="12.75">
      <c r="A234" s="2"/>
      <c r="B234" s="16"/>
      <c r="C234" s="1"/>
      <c r="D234" s="6"/>
    </row>
    <row r="235" spans="1:4" ht="12.75">
      <c r="A235" s="2" t="s">
        <v>132</v>
      </c>
      <c r="B235" s="16"/>
      <c r="C235" s="1"/>
      <c r="D235" s="6"/>
    </row>
    <row r="236" spans="1:4" ht="12">
      <c r="A236" s="1">
        <v>4018</v>
      </c>
      <c r="B236" s="12" t="s">
        <v>136</v>
      </c>
      <c r="C236" s="1"/>
      <c r="D236" s="1">
        <v>30000</v>
      </c>
    </row>
    <row r="237" spans="1:4" ht="12">
      <c r="A237" s="1">
        <v>4112</v>
      </c>
      <c r="B237" s="12" t="s">
        <v>139</v>
      </c>
      <c r="C237" s="1"/>
      <c r="D237" s="1">
        <v>100000</v>
      </c>
    </row>
    <row r="238" spans="1:4" ht="12.75">
      <c r="A238" s="2" t="s">
        <v>132</v>
      </c>
      <c r="B238" s="16"/>
      <c r="C238" s="1"/>
      <c r="D238" s="6">
        <f>SUM(D236:D237)</f>
        <v>130000</v>
      </c>
    </row>
    <row r="239" spans="1:4" ht="12.75">
      <c r="A239" s="2"/>
      <c r="B239" s="16"/>
      <c r="C239" s="1"/>
      <c r="D239" s="6"/>
    </row>
    <row r="240" spans="1:4" ht="12.75">
      <c r="A240" s="8" t="s">
        <v>42</v>
      </c>
      <c r="B240" s="12"/>
      <c r="C240" s="1"/>
      <c r="D240" s="6"/>
    </row>
    <row r="241" spans="1:4" ht="12">
      <c r="A241" s="9">
        <v>5024</v>
      </c>
      <c r="B241" s="12" t="s">
        <v>147</v>
      </c>
      <c r="C241" s="1"/>
      <c r="D241" s="1">
        <v>129333</v>
      </c>
    </row>
    <row r="242" spans="1:4" ht="12">
      <c r="A242" s="9">
        <v>5031</v>
      </c>
      <c r="B242" s="12" t="s">
        <v>146</v>
      </c>
      <c r="C242" s="1"/>
      <c r="D242" s="1">
        <v>8000</v>
      </c>
    </row>
    <row r="243" spans="1:4" ht="12">
      <c r="A243" s="9">
        <v>5033</v>
      </c>
      <c r="B243" s="12" t="s">
        <v>152</v>
      </c>
      <c r="C243" s="1"/>
      <c r="D243" s="1">
        <v>25000</v>
      </c>
    </row>
    <row r="244" spans="1:4" ht="12">
      <c r="A244" s="9">
        <v>5046</v>
      </c>
      <c r="B244" s="43" t="s">
        <v>117</v>
      </c>
      <c r="C244" s="1"/>
      <c r="D244" s="1">
        <v>4277</v>
      </c>
    </row>
    <row r="245" spans="1:4" ht="12.75">
      <c r="A245" s="8" t="s">
        <v>135</v>
      </c>
      <c r="B245" s="12"/>
      <c r="C245" s="1"/>
      <c r="D245" s="6">
        <f>SUM(D241:D244)</f>
        <v>166610</v>
      </c>
    </row>
    <row r="246" spans="1:4" ht="12.75">
      <c r="A246" s="8"/>
      <c r="B246" s="12"/>
      <c r="C246" s="1"/>
      <c r="D246" s="6"/>
    </row>
    <row r="247" spans="1:4" ht="12.75">
      <c r="A247" s="8" t="s">
        <v>32</v>
      </c>
      <c r="B247" s="12"/>
      <c r="C247" s="1"/>
      <c r="D247" s="6"/>
    </row>
    <row r="248" spans="1:4" ht="12">
      <c r="A248" s="9">
        <v>6127</v>
      </c>
      <c r="B248" s="12" t="s">
        <v>155</v>
      </c>
      <c r="C248" s="1"/>
      <c r="D248" s="1">
        <v>2500000</v>
      </c>
    </row>
    <row r="249" spans="1:4" ht="12.75">
      <c r="A249" s="8" t="s">
        <v>156</v>
      </c>
      <c r="B249" s="12"/>
      <c r="C249" s="1"/>
      <c r="D249" s="6">
        <f>SUM(D248)</f>
        <v>2500000</v>
      </c>
    </row>
    <row r="250" spans="1:4" ht="12">
      <c r="A250" s="9"/>
      <c r="B250" s="12"/>
      <c r="C250" s="1"/>
      <c r="D250" s="1"/>
    </row>
    <row r="251" spans="1:4" ht="13.5">
      <c r="A251" s="20" t="s">
        <v>120</v>
      </c>
      <c r="B251" s="16"/>
      <c r="C251" s="6">
        <f>C173</f>
        <v>11535</v>
      </c>
      <c r="D251" s="6">
        <f>SUM(D245+D238+D233+D229+D211+D199+D189+D178+D217+D249)</f>
        <v>2808048</v>
      </c>
    </row>
    <row r="252" spans="1:4" ht="13.5">
      <c r="A252" s="20"/>
      <c r="B252" s="16"/>
      <c r="C252" s="6"/>
      <c r="D252" s="6"/>
    </row>
    <row r="253" spans="1:4" ht="12.75">
      <c r="A253" s="8" t="s">
        <v>32</v>
      </c>
      <c r="B253" s="12"/>
      <c r="C253" s="1"/>
      <c r="D253" s="1"/>
    </row>
    <row r="254" spans="1:4" ht="12">
      <c r="A254" s="9">
        <v>6110</v>
      </c>
      <c r="B254" s="41" t="s">
        <v>14</v>
      </c>
      <c r="C254" s="1"/>
      <c r="D254" s="1">
        <v>-2796513</v>
      </c>
    </row>
    <row r="255" spans="1:4" ht="12.75">
      <c r="A255" s="8" t="s">
        <v>33</v>
      </c>
      <c r="B255" s="12"/>
      <c r="C255" s="1"/>
      <c r="D255" s="6">
        <f>SUM(D254)</f>
        <v>-2796513</v>
      </c>
    </row>
    <row r="256" spans="1:4" ht="13.5">
      <c r="A256" s="21"/>
      <c r="B256" s="22"/>
      <c r="C256" s="1"/>
      <c r="D256" s="1"/>
    </row>
    <row r="257" spans="1:7" ht="13.5">
      <c r="A257" s="14" t="s">
        <v>15</v>
      </c>
      <c r="B257" s="15"/>
      <c r="C257" s="6">
        <f>SUM(C251+C159+C147+C64)</f>
        <v>4140287</v>
      </c>
      <c r="D257" s="6">
        <f>SUM(D251+D159+D147+D64+D255)</f>
        <v>4140287</v>
      </c>
      <c r="E257" s="32"/>
      <c r="F257" s="33"/>
      <c r="G257" s="18"/>
    </row>
    <row r="258" spans="1:4" ht="12">
      <c r="A258" s="11"/>
      <c r="B258" s="15"/>
      <c r="C258" s="10"/>
      <c r="D258" s="10"/>
    </row>
    <row r="260" ht="12">
      <c r="B260" s="31"/>
    </row>
  </sheetData>
  <sheetProtection/>
  <mergeCells count="3">
    <mergeCell ref="A1:D1"/>
    <mergeCell ref="A2:D2"/>
    <mergeCell ref="A64:B6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>
    <oddFooter>&amp;C&amp;P.oldal</oddFooter>
  </headerFooter>
  <rowBreaks count="2" manualBreakCount="2">
    <brk id="65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2018-05-18T05:00:32Z</cp:lastPrinted>
  <dcterms:created xsi:type="dcterms:W3CDTF">2015-04-22T08:22:53Z</dcterms:created>
  <dcterms:modified xsi:type="dcterms:W3CDTF">2018-05-18T11:33:50Z</dcterms:modified>
  <cp:category/>
  <cp:version/>
  <cp:contentType/>
  <cp:contentStatus/>
</cp:coreProperties>
</file>