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40" windowWidth="15480" windowHeight="10010" activeTab="0"/>
  </bookViews>
  <sheets>
    <sheet name="2018január (2)" sheetId="1" r:id="rId1"/>
  </sheets>
  <definedNames/>
  <calcPr fullCalcOnLoad="1"/>
</workbook>
</file>

<file path=xl/sharedStrings.xml><?xml version="1.0" encoding="utf-8"?>
<sst xmlns="http://schemas.openxmlformats.org/spreadsheetml/2006/main" count="283" uniqueCount="141">
  <si>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</si>
  <si>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</si>
  <si>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</si>
  <si>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</si>
  <si>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</si>
  <si>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</si>
  <si>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Települési önkormányzatok szoc. és gyermekjóléti és gyermekétk. fel. tám.</t>
  </si>
  <si>
    <t>Működési célú központosított előirányzatok</t>
  </si>
  <si>
    <t>Csicsergő Óvoda</t>
  </si>
  <si>
    <t>Személyi juttatások</t>
  </si>
  <si>
    <t>Csudafa Óvoda</t>
  </si>
  <si>
    <t>Kerekerdő Óvoda</t>
  </si>
  <si>
    <t>Ferencvárosi Egyesített Bölcsődék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</si>
  <si>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</si>
  <si>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</si>
  <si>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</si>
  <si>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</si>
  <si>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</si>
  <si>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</si>
  <si>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>II. Testületi döntést igénylő előirányzat módosítás</t>
  </si>
  <si>
    <t>Beruházások</t>
  </si>
  <si>
    <t>II. Testületi döntést igénylő előirányzat módosítás összesen</t>
  </si>
  <si>
    <t>1/B. sz. melléklet</t>
  </si>
  <si>
    <t>1/B. sz. melléklet összesen</t>
  </si>
  <si>
    <t xml:space="preserve">A 2017. évi költségvetés módosítása </t>
  </si>
  <si>
    <t xml:space="preserve"> Települési önkormányzatok kulturális feladatainak támogatása</t>
  </si>
  <si>
    <t>Egyéb működési célú kiadások</t>
  </si>
  <si>
    <t xml:space="preserve"> Települési önkormányzatok egyes köznevelési feladatainak támogatása</t>
  </si>
  <si>
    <t>Humánszolgáltatási feladatok</t>
  </si>
  <si>
    <t>Egyéb felhalmozási célú kiadások</t>
  </si>
  <si>
    <t>Felújítások</t>
  </si>
  <si>
    <t>Egyéb működési célú támogatások bevételei államháztartáson belülről</t>
  </si>
  <si>
    <t xml:space="preserve">1/b. sz. melléklet </t>
  </si>
  <si>
    <t>2. sz. melléklet</t>
  </si>
  <si>
    <t>1/b. sz. melléklet  összesen:</t>
  </si>
  <si>
    <t>2. sz. melléklet összesen:</t>
  </si>
  <si>
    <t>FESZGYI</t>
  </si>
  <si>
    <t>Kiszámlázott általános forgalmi adó</t>
  </si>
  <si>
    <t>Általános forgalmi adó visszatérítése</t>
  </si>
  <si>
    <t>FMK</t>
  </si>
  <si>
    <t>Közvetített szolgáltatások ellenértéke</t>
  </si>
  <si>
    <t>Egyéb működési bevétel</t>
  </si>
  <si>
    <t>Ferencvárosi Pinceszínház</t>
  </si>
  <si>
    <t>Szolgáltatások ellenértéke</t>
  </si>
  <si>
    <t xml:space="preserve">3/c. sz. melléklet </t>
  </si>
  <si>
    <t>Idősügyi koncepció</t>
  </si>
  <si>
    <t>Sport és szabadidős feladatok</t>
  </si>
  <si>
    <t>Diáksport</t>
  </si>
  <si>
    <t>Testvérvárosi kapcsolatok</t>
  </si>
  <si>
    <t>3/c. sz. melléklet összesen</t>
  </si>
  <si>
    <t>Intézményi felújítások - felújítások</t>
  </si>
  <si>
    <t>Bérleti díjak</t>
  </si>
  <si>
    <t>FIÜK</t>
  </si>
  <si>
    <t>Beruházási kiadások</t>
  </si>
  <si>
    <t>Epres Óvoda</t>
  </si>
  <si>
    <t>Készletértékesítés</t>
  </si>
  <si>
    <t>Ellátási díjak</t>
  </si>
  <si>
    <t xml:space="preserve">4. sz. melléklet  </t>
  </si>
  <si>
    <t>4. sz. melléklet  összesen:</t>
  </si>
  <si>
    <t xml:space="preserve">6. sz. melléklet </t>
  </si>
  <si>
    <t>6. sz. melléklet  összesen:</t>
  </si>
  <si>
    <t>Polgármesteri Hivatal Igazgatási kiadásai</t>
  </si>
  <si>
    <t>Munkaadókat terhelő járulékok</t>
  </si>
  <si>
    <t>Lakás és helyiség karbantartás, berendezési tárgyak cseréje</t>
  </si>
  <si>
    <t xml:space="preserve">    - óvodapedagógusok munkáját segítők kiegészítő támogatása (IX.-XI.hó)</t>
  </si>
  <si>
    <t xml:space="preserve">    - bölcsődei pótlék szociális hozzájárulási adóval növelt összege (IX.-XI. havi)</t>
  </si>
  <si>
    <t xml:space="preserve">    - szociális ágazati összevont pótlék (IX.-XI. havi)</t>
  </si>
  <si>
    <r>
      <t xml:space="preserve">    - kulturális pótlék szociális hozzájárulási adóval növelt összege</t>
    </r>
    <r>
      <rPr>
        <i/>
        <sz val="10"/>
        <rFont val="Arial CE"/>
        <family val="0"/>
      </rPr>
      <t xml:space="preserve"> (X.-XI.  havi)</t>
    </r>
  </si>
  <si>
    <t xml:space="preserve">    - 2017. bérkompenzáció különbözet</t>
  </si>
  <si>
    <t>Ugrifüles Óvoda</t>
  </si>
  <si>
    <t>Napfény Óvoda</t>
  </si>
  <si>
    <t>Napfény óvoda</t>
  </si>
  <si>
    <t>Méhecske Óvoda</t>
  </si>
  <si>
    <t>Liliom Óvoda</t>
  </si>
  <si>
    <t>Kicsi Bocs Óvoda</t>
  </si>
  <si>
    <t>Szabálysértési bírság</t>
  </si>
  <si>
    <t>Parkolási bírság, pótdíj</t>
  </si>
  <si>
    <t>Közigazgatási bírság</t>
  </si>
  <si>
    <t>Kerékbilincs levétele</t>
  </si>
  <si>
    <t>Helyiség bérleti díj</t>
  </si>
  <si>
    <t>Helyiség megszerzési díj</t>
  </si>
  <si>
    <t>Vagyonkezeléssel kapcsolatos közvetített szolgáltatások ellenértéke</t>
  </si>
  <si>
    <t>Parkolással kapcsolatos közvetített szolgáltatások ellenértéke</t>
  </si>
  <si>
    <t>Egyéb felhalmozási célú támogatás bevételei</t>
  </si>
  <si>
    <t>Földterület, telekértékesítés</t>
  </si>
  <si>
    <t>Államháztartáson belüli megelőlegezések</t>
  </si>
  <si>
    <t>Egyéb szolgáltatás</t>
  </si>
  <si>
    <t>Kiszámlázott ÁFA</t>
  </si>
  <si>
    <t>Kamatbevétel és más nyereségjellegű bevételek</t>
  </si>
  <si>
    <t>Munkáltatói kölcsön</t>
  </si>
  <si>
    <t>Játszóterek karbantartása</t>
  </si>
  <si>
    <t>Ingatlanokkal kapcsolatos egyéb feladatok</t>
  </si>
  <si>
    <t>Munkaadókat terhelő járulékok és szoc.hozzájárulási adó</t>
  </si>
  <si>
    <t>Ifjúsági koncepció végrehajtásával összefüffő feladatok</t>
  </si>
  <si>
    <t>Kulturális, Egyházügyi és Nemzetiségi feladatok</t>
  </si>
  <si>
    <t>Roma koncepció</t>
  </si>
  <si>
    <t>Környezetvédelem</t>
  </si>
  <si>
    <t>Vállalkozás ösztönző program</t>
  </si>
  <si>
    <t>Egészségügyi prevenció</t>
  </si>
  <si>
    <t>Felhalmozási költségvetési kaidások</t>
  </si>
  <si>
    <t>Ifjusági és drogprevenciós feladatok</t>
  </si>
  <si>
    <t>Esélyegyenlőségi feladatok</t>
  </si>
  <si>
    <t>Kulturális koncepció</t>
  </si>
  <si>
    <t>Egyéb rendezvények</t>
  </si>
  <si>
    <t>Városmarketing</t>
  </si>
  <si>
    <t>Játszóterek javítása, megújítása tervezéssel</t>
  </si>
  <si>
    <t>"Bakáts projekt" tervezések</t>
  </si>
  <si>
    <t>Lakás és helyiség felújítás</t>
  </si>
  <si>
    <t>FESZGYI felújítása</t>
  </si>
  <si>
    <t>Kicsi Bocs Óvoda felújítás</t>
  </si>
  <si>
    <t>Ferencvárosi Egyesített Bölcsődék felújítása</t>
  </si>
  <si>
    <t>FMK felújítása</t>
  </si>
  <si>
    <t xml:space="preserve">1/c. sz. melléklet </t>
  </si>
  <si>
    <t>Államháztartáson belüli megelőlegezések visszafizetése</t>
  </si>
  <si>
    <t>Egyéb működési célú támogatás Áh-n belülről</t>
  </si>
  <si>
    <t xml:space="preserve">    - "Jó adatszolgáltató önkormányzatok" támogatása (átcsoport.1030 sorról)</t>
  </si>
  <si>
    <t xml:space="preserve">    - "Jó adatszolgáltató önkormányzatok" támogatása (átcsoport.1015 sorra)</t>
  </si>
  <si>
    <t xml:space="preserve">    - Erzsébet utalványok</t>
  </si>
  <si>
    <t xml:space="preserve">    - Pénzbeli térítés</t>
  </si>
  <si>
    <t xml:space="preserve">3/a. sz. melléklet </t>
  </si>
  <si>
    <t>Egyéb felhalmozási célú kiadások - Munkáltatói kölcsön</t>
  </si>
  <si>
    <t>KÉSZ-ek tervezése</t>
  </si>
  <si>
    <t>Felújítás</t>
  </si>
  <si>
    <t>Egyéb fellhalmozási célú átvett pénzeszközök</t>
  </si>
  <si>
    <t xml:space="preserve">    - Idősbarát önkormányzat díj</t>
  </si>
  <si>
    <t>Helyi adó pótlék, bírság</t>
  </si>
  <si>
    <t>Önkormányzat ÁFA</t>
  </si>
  <si>
    <t>ASP bevezetés támogatás KÖFOP-VEKOP</t>
  </si>
  <si>
    <t>Szolidaritási hozzájárulási adó</t>
  </si>
  <si>
    <t>Elvonások és befizetések</t>
  </si>
  <si>
    <t>Képviselők és választott tisztségviselők juttatásai</t>
  </si>
  <si>
    <t>Rendkívüli gyermekvédelmi támogatás</t>
  </si>
  <si>
    <t>Ellátottak juttatásai</t>
  </si>
  <si>
    <t>5.sz. melléklet</t>
  </si>
  <si>
    <t>KEHOP-5.2.9 "Önkormányzati Épületek Energ. Fejl. Ferencvárosban"</t>
  </si>
  <si>
    <t>6.sz. melléklet</t>
  </si>
  <si>
    <t>Peres eljárás miatti visszafizetés - tőke, kamat</t>
  </si>
  <si>
    <t>Közterület-felügyelet</t>
  </si>
  <si>
    <t>3/b sz. melléklet</t>
  </si>
  <si>
    <t>Balatonszéplaki Üdülő</t>
  </si>
  <si>
    <t>Informatikai működés és fejlesztés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</si>
</sst>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1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6" fillId="0" borderId="12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>
      <alignment/>
      <protection/>
    </xf>
    <xf numFmtId="0" fontId="26" fillId="0" borderId="12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3" fontId="27" fillId="0" borderId="10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24" fillId="0" borderId="13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3" fontId="23" fillId="0" borderId="11" xfId="57" applyNumberFormat="1" applyFont="1" applyFill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14" fontId="0" fillId="0" borderId="0" xfId="0" applyNumberFormat="1" applyFont="1" applyFill="1" applyAlignment="1">
      <alignment horizontal="left"/>
    </xf>
    <xf numFmtId="0" fontId="16" fillId="0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0" borderId="10" xfId="58" applyFont="1" applyFill="1" applyBorder="1" applyAlignment="1">
      <alignment/>
      <protection/>
    </xf>
    <xf numFmtId="3" fontId="16" fillId="0" borderId="10" xfId="58" applyNumberFormat="1" applyFont="1" applyFill="1" applyBorder="1" applyAlignment="1">
      <alignment/>
      <protection/>
    </xf>
    <xf numFmtId="3" fontId="16" fillId="0" borderId="13" xfId="57" applyNumberFormat="1" applyFont="1" applyFill="1" applyBorder="1">
      <alignment/>
      <protection/>
    </xf>
    <xf numFmtId="3" fontId="29" fillId="0" borderId="10" xfId="57" applyNumberFormat="1" applyFont="1" applyFill="1" applyBorder="1">
      <alignment/>
      <protection/>
    </xf>
    <xf numFmtId="3" fontId="16" fillId="0" borderId="13" xfId="58" applyNumberFormat="1" applyFont="1" applyFill="1" applyBorder="1" applyAlignment="1">
      <alignment/>
      <protection/>
    </xf>
    <xf numFmtId="0" fontId="26" fillId="0" borderId="12" xfId="58" applyFont="1" applyFill="1" applyBorder="1" applyAlignment="1">
      <alignment/>
      <protection/>
    </xf>
    <xf numFmtId="0" fontId="2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10" xfId="58" applyFont="1" applyBorder="1" applyAlignment="1">
      <alignment/>
      <protection/>
    </xf>
    <xf numFmtId="0" fontId="16" fillId="0" borderId="14" xfId="0" applyFont="1" applyFill="1" applyBorder="1" applyAlignment="1">
      <alignment horizontal="left" vertical="top"/>
    </xf>
    <xf numFmtId="3" fontId="0" fillId="24" borderId="10" xfId="0" applyNumberFormat="1" applyFont="1" applyFill="1" applyBorder="1" applyAlignment="1">
      <alignment/>
    </xf>
    <xf numFmtId="3" fontId="26" fillId="0" borderId="11" xfId="57" applyNumberFormat="1" applyFont="1" applyFill="1" applyBorder="1">
      <alignment/>
      <protection/>
    </xf>
    <xf numFmtId="0" fontId="16" fillId="0" borderId="12" xfId="58" applyFont="1" applyFill="1" applyBorder="1" applyAlignment="1">
      <alignment/>
      <protection/>
    </xf>
    <xf numFmtId="0" fontId="16" fillId="0" borderId="12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3" fillId="0" borderId="15" xfId="57" applyNumberFormat="1" applyFont="1" applyFill="1" applyBorder="1" applyAlignment="1">
      <alignment horizontal="left" vertical="center"/>
      <protection/>
    </xf>
    <xf numFmtId="3" fontId="23" fillId="0" borderId="16" xfId="57" applyNumberFormat="1" applyFont="1" applyFill="1" applyBorder="1" applyAlignment="1">
      <alignment horizontal="left" vertical="center"/>
      <protection/>
    </xf>
    <xf numFmtId="0" fontId="26" fillId="0" borderId="12" xfId="0" applyFont="1" applyFill="1" applyBorder="1" applyAlignment="1">
      <alignment horizontal="left" vertical="top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1"/>
  <sheetViews>
    <sheetView tabSelected="1" zoomScalePageLayoutView="0" workbookViewId="0" topLeftCell="A163">
      <selection activeCell="B170" sqref="B170"/>
    </sheetView>
  </sheetViews>
  <sheetFormatPr defaultColWidth="9.140625" defaultRowHeight="12.75"/>
  <cols>
    <col min="1" max="1" width="7.7109375" style="19" customWidth="1"/>
    <col min="2" max="2" width="70.8515625" style="19" customWidth="1"/>
    <col min="3" max="4" width="11.7109375" style="19" customWidth="1"/>
  </cols>
  <sheetData>
    <row r="1" spans="1:4" ht="15">
      <c r="A1" s="55" t="s">
        <v>24</v>
      </c>
      <c r="B1" s="56"/>
      <c r="C1" s="56"/>
      <c r="D1" s="56"/>
    </row>
    <row r="2" spans="1:4" ht="12.75">
      <c r="A2" s="57"/>
      <c r="B2" s="58"/>
      <c r="C2" s="58"/>
      <c r="D2" s="58"/>
    </row>
    <row r="3" spans="1:4" ht="15">
      <c r="A3" s="25"/>
      <c r="B3" s="24"/>
      <c r="C3" s="24"/>
      <c r="D3" s="26" t="s">
        <v>0</v>
      </c>
    </row>
    <row r="4" spans="1:4" ht="13.5">
      <c r="A4" s="14" t="s">
        <v>1</v>
      </c>
      <c r="B4" s="14" t="s">
        <v>2</v>
      </c>
      <c r="C4" s="27" t="s">
        <v>3</v>
      </c>
      <c r="D4" s="27" t="s">
        <v>4</v>
      </c>
    </row>
    <row r="5" spans="1:4" ht="13.5">
      <c r="A5" s="14"/>
      <c r="B5" s="14"/>
      <c r="C5" s="2"/>
      <c r="D5" s="2"/>
    </row>
    <row r="6" spans="1:4" ht="13.5">
      <c r="A6" s="14" t="s">
        <v>5</v>
      </c>
      <c r="B6" s="14"/>
      <c r="C6" s="2"/>
      <c r="D6" s="2"/>
    </row>
    <row r="7" spans="1:4" ht="13.5">
      <c r="A7" s="14"/>
      <c r="B7" s="14"/>
      <c r="C7" s="2"/>
      <c r="D7" s="2"/>
    </row>
    <row r="8" spans="1:4" ht="13.5">
      <c r="A8" s="2" t="s">
        <v>22</v>
      </c>
      <c r="B8" s="14"/>
      <c r="C8" s="2"/>
      <c r="D8" s="2"/>
    </row>
    <row r="9" spans="1:4" ht="12.75">
      <c r="A9" s="1">
        <v>1012</v>
      </c>
      <c r="B9" s="1" t="s">
        <v>27</v>
      </c>
      <c r="C9" s="6">
        <f>SUM(C10)</f>
        <v>7541</v>
      </c>
      <c r="D9" s="2"/>
    </row>
    <row r="10" spans="1:4" ht="12.75">
      <c r="A10" s="1"/>
      <c r="B10" s="4" t="s">
        <v>64</v>
      </c>
      <c r="C10" s="4">
        <v>7541</v>
      </c>
      <c r="D10" s="2"/>
    </row>
    <row r="11" spans="1:4" ht="12.75">
      <c r="A11" s="1">
        <v>1013</v>
      </c>
      <c r="B11" s="28" t="s">
        <v>6</v>
      </c>
      <c r="C11" s="6">
        <f>SUM(C12:C13)</f>
        <v>30873</v>
      </c>
      <c r="D11" s="2"/>
    </row>
    <row r="12" spans="1:4" ht="12.75">
      <c r="A12" s="1"/>
      <c r="B12" s="48" t="s">
        <v>65</v>
      </c>
      <c r="C12" s="4">
        <v>8050</v>
      </c>
      <c r="D12" s="2"/>
    </row>
    <row r="13" spans="1:4" ht="12.75">
      <c r="A13" s="1"/>
      <c r="B13" s="48" t="s">
        <v>66</v>
      </c>
      <c r="C13" s="4">
        <v>22823</v>
      </c>
      <c r="D13" s="2"/>
    </row>
    <row r="14" spans="1:4" ht="12.75">
      <c r="A14" s="1">
        <v>1014</v>
      </c>
      <c r="B14" s="28" t="s">
        <v>25</v>
      </c>
      <c r="C14" s="6">
        <f>C15</f>
        <v>1459</v>
      </c>
      <c r="D14" s="2"/>
    </row>
    <row r="15" spans="1:4" ht="13.5">
      <c r="A15" s="14"/>
      <c r="B15" s="3" t="s">
        <v>67</v>
      </c>
      <c r="C15" s="4">
        <v>1459</v>
      </c>
      <c r="D15" s="2"/>
    </row>
    <row r="16" spans="1:4" ht="12.75">
      <c r="A16" s="29">
        <v>1015</v>
      </c>
      <c r="B16" s="28" t="s">
        <v>7</v>
      </c>
      <c r="C16" s="6">
        <f>SUM(C17:C18)</f>
        <v>716</v>
      </c>
      <c r="D16" s="2"/>
    </row>
    <row r="17" spans="1:4" ht="12.75">
      <c r="A17" s="2"/>
      <c r="B17" s="5" t="s">
        <v>68</v>
      </c>
      <c r="C17" s="4">
        <v>166</v>
      </c>
      <c r="D17" s="2"/>
    </row>
    <row r="18" spans="1:4" ht="12.75">
      <c r="A18" s="20"/>
      <c r="B18" s="5" t="s">
        <v>115</v>
      </c>
      <c r="C18" s="4">
        <v>550</v>
      </c>
      <c r="D18" s="2"/>
    </row>
    <row r="19" spans="1:4" ht="13.5">
      <c r="A19" s="20" t="s">
        <v>23</v>
      </c>
      <c r="B19" s="14"/>
      <c r="C19" s="6">
        <f>SUM(C16+C11+C9+C14)</f>
        <v>40589</v>
      </c>
      <c r="D19" s="2"/>
    </row>
    <row r="20" spans="1:4" ht="12.75">
      <c r="A20" s="2"/>
      <c r="B20" s="7"/>
      <c r="C20" s="8"/>
      <c r="D20" s="8"/>
    </row>
    <row r="21" spans="1:4" ht="12.75">
      <c r="A21" s="2" t="s">
        <v>16</v>
      </c>
      <c r="B21" s="31"/>
      <c r="C21" s="8"/>
      <c r="D21" s="8"/>
    </row>
    <row r="22" spans="1:4" ht="12.75">
      <c r="A22" s="11">
        <v>6110</v>
      </c>
      <c r="B22" s="16" t="s">
        <v>14</v>
      </c>
      <c r="C22" s="8"/>
      <c r="D22" s="9">
        <v>40589</v>
      </c>
    </row>
    <row r="23" spans="1:4" ht="12.75">
      <c r="A23" s="2" t="s">
        <v>17</v>
      </c>
      <c r="B23" s="7"/>
      <c r="C23" s="8"/>
      <c r="D23" s="8">
        <f>SUM(D22)</f>
        <v>40589</v>
      </c>
    </row>
    <row r="24" spans="1:4" ht="12.75">
      <c r="A24" s="2"/>
      <c r="B24" s="7"/>
      <c r="C24" s="8"/>
      <c r="D24" s="8"/>
    </row>
    <row r="25" spans="1:5" ht="13.5">
      <c r="A25" s="59" t="s">
        <v>13</v>
      </c>
      <c r="B25" s="60"/>
      <c r="C25" s="2">
        <f>SUM(C19)</f>
        <v>40589</v>
      </c>
      <c r="D25" s="2">
        <f>SUM(D23)</f>
        <v>40589</v>
      </c>
      <c r="E25" s="18"/>
    </row>
    <row r="26" spans="1:5" ht="13.5">
      <c r="A26" s="22"/>
      <c r="B26" s="23"/>
      <c r="C26" s="2"/>
      <c r="D26" s="2"/>
      <c r="E26" s="18"/>
    </row>
    <row r="27" spans="1:4" ht="13.5">
      <c r="A27" s="21" t="s">
        <v>19</v>
      </c>
      <c r="B27" s="30"/>
      <c r="C27" s="2"/>
      <c r="D27" s="2"/>
    </row>
    <row r="28" spans="1:4" ht="12.75">
      <c r="A28" s="2"/>
      <c r="B28" s="17"/>
      <c r="C28" s="1"/>
      <c r="D28" s="6"/>
    </row>
    <row r="29" spans="1:4" ht="12.75">
      <c r="A29" s="8" t="s">
        <v>32</v>
      </c>
      <c r="B29" s="17"/>
      <c r="C29" s="1"/>
      <c r="D29" s="6"/>
    </row>
    <row r="30" spans="1:4" ht="12.75">
      <c r="A30" s="9">
        <v>1030</v>
      </c>
      <c r="B30" s="12" t="s">
        <v>114</v>
      </c>
      <c r="C30" s="6">
        <f>SUM(C31:C35)</f>
        <v>3403</v>
      </c>
      <c r="D30" s="6"/>
    </row>
    <row r="31" spans="1:4" ht="12.75">
      <c r="A31" s="9"/>
      <c r="B31" s="5" t="s">
        <v>116</v>
      </c>
      <c r="C31" s="4">
        <v>-550</v>
      </c>
      <c r="D31" s="6"/>
    </row>
    <row r="32" spans="1:4" ht="12.75">
      <c r="A32" s="9"/>
      <c r="B32" s="5" t="s">
        <v>117</v>
      </c>
      <c r="C32" s="4">
        <v>-122</v>
      </c>
      <c r="D32" s="6"/>
    </row>
    <row r="33" spans="1:4" ht="12.75">
      <c r="A33" s="9"/>
      <c r="B33" s="5" t="s">
        <v>117</v>
      </c>
      <c r="C33" s="4">
        <v>3054</v>
      </c>
      <c r="D33" s="6"/>
    </row>
    <row r="34" spans="1:4" ht="12.75">
      <c r="A34" s="9"/>
      <c r="B34" s="5" t="s">
        <v>124</v>
      </c>
      <c r="C34" s="4">
        <v>1000</v>
      </c>
      <c r="D34" s="6"/>
    </row>
    <row r="35" spans="1:4" ht="12.75">
      <c r="A35" s="8"/>
      <c r="B35" s="5" t="s">
        <v>118</v>
      </c>
      <c r="C35" s="4">
        <v>21</v>
      </c>
      <c r="D35" s="6"/>
    </row>
    <row r="36" spans="1:4" ht="12.75">
      <c r="A36" s="9">
        <v>1074</v>
      </c>
      <c r="B36" s="12" t="s">
        <v>75</v>
      </c>
      <c r="C36" s="1">
        <v>-130</v>
      </c>
      <c r="D36" s="6"/>
    </row>
    <row r="37" spans="1:4" ht="12.75">
      <c r="A37" s="9">
        <v>1075</v>
      </c>
      <c r="B37" s="12" t="s">
        <v>125</v>
      </c>
      <c r="C37" s="1">
        <v>-3648</v>
      </c>
      <c r="D37" s="6"/>
    </row>
    <row r="38" spans="1:4" ht="12.75">
      <c r="A38" s="9">
        <v>1077</v>
      </c>
      <c r="B38" s="12" t="s">
        <v>76</v>
      </c>
      <c r="C38" s="1">
        <v>-105600</v>
      </c>
      <c r="D38" s="6"/>
    </row>
    <row r="39" spans="1:4" ht="12.75">
      <c r="A39" s="9">
        <v>1079</v>
      </c>
      <c r="B39" s="12" t="s">
        <v>77</v>
      </c>
      <c r="C39" s="1">
        <v>-26388</v>
      </c>
      <c r="D39" s="6"/>
    </row>
    <row r="40" spans="1:4" ht="12.75">
      <c r="A40" s="9">
        <v>1082</v>
      </c>
      <c r="B40" s="12" t="s">
        <v>78</v>
      </c>
      <c r="C40" s="1">
        <v>-32490</v>
      </c>
      <c r="D40" s="6"/>
    </row>
    <row r="41" spans="1:4" ht="12.75">
      <c r="A41" s="9">
        <v>1096</v>
      </c>
      <c r="B41" s="12" t="s">
        <v>79</v>
      </c>
      <c r="C41" s="1">
        <v>-12893</v>
      </c>
      <c r="D41" s="6"/>
    </row>
    <row r="42" spans="1:4" ht="12.75">
      <c r="A42" s="9">
        <v>1097</v>
      </c>
      <c r="B42" s="12" t="s">
        <v>80</v>
      </c>
      <c r="C42" s="1">
        <v>-1144</v>
      </c>
      <c r="D42" s="6"/>
    </row>
    <row r="43" spans="1:4" ht="12.75">
      <c r="A43" s="9">
        <v>1102</v>
      </c>
      <c r="B43" s="12" t="s">
        <v>81</v>
      </c>
      <c r="C43" s="1">
        <v>-4476</v>
      </c>
      <c r="D43" s="6"/>
    </row>
    <row r="44" spans="1:4" ht="12.75">
      <c r="A44" s="9">
        <v>1103</v>
      </c>
      <c r="B44" s="12" t="s">
        <v>82</v>
      </c>
      <c r="C44" s="1">
        <v>-12888</v>
      </c>
      <c r="D44" s="6"/>
    </row>
    <row r="45" spans="1:4" ht="12.75">
      <c r="A45" s="9">
        <v>1121</v>
      </c>
      <c r="B45" s="12" t="s">
        <v>126</v>
      </c>
      <c r="C45" s="1">
        <v>-61985</v>
      </c>
      <c r="D45" s="6"/>
    </row>
    <row r="46" spans="1:4" ht="12.75">
      <c r="A46" s="9">
        <v>1150</v>
      </c>
      <c r="B46" s="12" t="s">
        <v>41</v>
      </c>
      <c r="C46" s="1">
        <v>-7233</v>
      </c>
      <c r="D46" s="6"/>
    </row>
    <row r="47" spans="1:4" ht="12.75">
      <c r="A47" s="9">
        <v>1176</v>
      </c>
      <c r="B47" s="12" t="s">
        <v>127</v>
      </c>
      <c r="C47" s="1">
        <v>6105</v>
      </c>
      <c r="D47" s="6"/>
    </row>
    <row r="48" spans="1:4" ht="12.75">
      <c r="A48" s="9">
        <v>1185</v>
      </c>
      <c r="B48" s="12" t="s">
        <v>83</v>
      </c>
      <c r="C48" s="1">
        <v>-350</v>
      </c>
      <c r="D48" s="6"/>
    </row>
    <row r="49" spans="1:4" ht="12.75">
      <c r="A49" s="9">
        <v>1191</v>
      </c>
      <c r="B49" s="12" t="s">
        <v>84</v>
      </c>
      <c r="C49" s="1">
        <v>-195762</v>
      </c>
      <c r="D49" s="6"/>
    </row>
    <row r="50" spans="1:4" ht="12.75">
      <c r="A50" s="9">
        <v>1210</v>
      </c>
      <c r="B50" s="12" t="s">
        <v>123</v>
      </c>
      <c r="C50" s="1">
        <v>50000</v>
      </c>
      <c r="D50" s="6"/>
    </row>
    <row r="51" spans="1:4" ht="12.75">
      <c r="A51" s="9">
        <v>1217</v>
      </c>
      <c r="B51" s="12" t="s">
        <v>85</v>
      </c>
      <c r="C51" s="1">
        <v>55360</v>
      </c>
      <c r="D51" s="6"/>
    </row>
    <row r="52" spans="1:4" ht="12.75">
      <c r="A52" s="9">
        <v>1241</v>
      </c>
      <c r="B52" s="12" t="s">
        <v>86</v>
      </c>
      <c r="C52" s="1">
        <v>-465</v>
      </c>
      <c r="D52" s="6"/>
    </row>
    <row r="53" spans="1:4" ht="12.75">
      <c r="A53" s="9">
        <v>1242</v>
      </c>
      <c r="B53" s="12" t="s">
        <v>51</v>
      </c>
      <c r="C53" s="1">
        <v>171</v>
      </c>
      <c r="D53" s="6"/>
    </row>
    <row r="54" spans="1:4" ht="12.75">
      <c r="A54" s="9">
        <v>1250</v>
      </c>
      <c r="B54" s="12" t="s">
        <v>40</v>
      </c>
      <c r="C54" s="1">
        <v>-2235</v>
      </c>
      <c r="D54" s="6"/>
    </row>
    <row r="55" spans="1:4" ht="12.75">
      <c r="A55" s="9">
        <v>1260</v>
      </c>
      <c r="B55" s="12" t="s">
        <v>87</v>
      </c>
      <c r="C55" s="1">
        <v>-1700</v>
      </c>
      <c r="D55" s="6"/>
    </row>
    <row r="56" spans="1:4" ht="12.75">
      <c r="A56" s="9">
        <v>1262</v>
      </c>
      <c r="B56" s="12" t="s">
        <v>88</v>
      </c>
      <c r="C56" s="1">
        <v>8</v>
      </c>
      <c r="D56" s="6"/>
    </row>
    <row r="57" spans="1:4" ht="12.75">
      <c r="A57" s="9">
        <v>1270</v>
      </c>
      <c r="B57" s="12" t="s">
        <v>41</v>
      </c>
      <c r="C57" s="1">
        <v>1337</v>
      </c>
      <c r="D57" s="6"/>
    </row>
    <row r="58" spans="1:4" ht="12.75">
      <c r="A58" s="9">
        <v>1291</v>
      </c>
      <c r="B58" s="12" t="s">
        <v>89</v>
      </c>
      <c r="C58" s="1">
        <v>-2354</v>
      </c>
      <c r="D58" s="6"/>
    </row>
    <row r="59" spans="1:4" ht="12.75">
      <c r="A59" s="37">
        <v>1401</v>
      </c>
      <c r="B59" s="36" t="s">
        <v>31</v>
      </c>
      <c r="C59" s="6">
        <f>SUM(C60:C70)</f>
        <v>2895</v>
      </c>
      <c r="D59" s="6"/>
    </row>
    <row r="60" spans="1:4" ht="12.75">
      <c r="A60" s="40"/>
      <c r="B60" s="49" t="s">
        <v>8</v>
      </c>
      <c r="C60" s="1">
        <v>1120</v>
      </c>
      <c r="D60" s="6"/>
    </row>
    <row r="61" spans="1:5" ht="12.75">
      <c r="A61" s="40"/>
      <c r="B61" s="41" t="s">
        <v>54</v>
      </c>
      <c r="C61" s="1">
        <v>535</v>
      </c>
      <c r="D61" s="6"/>
      <c r="E61" s="44"/>
    </row>
    <row r="62" spans="1:5" ht="12.75">
      <c r="A62" s="40"/>
      <c r="B62" s="41" t="s">
        <v>10</v>
      </c>
      <c r="C62" s="1">
        <v>800</v>
      </c>
      <c r="D62" s="6"/>
      <c r="E62" s="44"/>
    </row>
    <row r="63" spans="1:5" ht="12.75">
      <c r="A63" s="40"/>
      <c r="B63" s="41" t="s">
        <v>11</v>
      </c>
      <c r="C63" s="1">
        <v>683</v>
      </c>
      <c r="D63" s="6"/>
      <c r="E63" s="44"/>
    </row>
    <row r="64" spans="1:5" ht="12.75">
      <c r="A64" s="40"/>
      <c r="B64" s="41" t="s">
        <v>73</v>
      </c>
      <c r="C64" s="1">
        <v>320</v>
      </c>
      <c r="D64" s="6"/>
      <c r="E64" s="44"/>
    </row>
    <row r="65" spans="1:5" ht="12.75">
      <c r="A65" s="40"/>
      <c r="B65" s="41" t="s">
        <v>72</v>
      </c>
      <c r="C65" s="1">
        <v>860</v>
      </c>
      <c r="D65" s="6"/>
      <c r="E65" s="44"/>
    </row>
    <row r="66" spans="1:5" ht="12.75">
      <c r="A66" s="40"/>
      <c r="B66" s="41" t="s">
        <v>70</v>
      </c>
      <c r="C66" s="1">
        <v>800</v>
      </c>
      <c r="D66" s="6"/>
      <c r="E66" s="44"/>
    </row>
    <row r="67" spans="1:5" ht="12.75">
      <c r="A67" s="40"/>
      <c r="B67" s="41" t="s">
        <v>69</v>
      </c>
      <c r="C67" s="1">
        <v>700</v>
      </c>
      <c r="D67" s="6"/>
      <c r="E67" s="44"/>
    </row>
    <row r="68" spans="1:5" ht="12.75">
      <c r="A68" s="40"/>
      <c r="B68" s="5" t="s">
        <v>12</v>
      </c>
      <c r="C68" s="1">
        <v>641</v>
      </c>
      <c r="D68" s="6"/>
      <c r="E68" s="44"/>
    </row>
    <row r="69" spans="1:6" ht="12.75">
      <c r="A69" s="38"/>
      <c r="B69" s="5" t="s">
        <v>36</v>
      </c>
      <c r="C69" s="4">
        <v>3000</v>
      </c>
      <c r="D69" s="6"/>
      <c r="E69" s="44"/>
      <c r="F69" s="18"/>
    </row>
    <row r="70" spans="1:6" ht="12.75">
      <c r="A70" s="38"/>
      <c r="B70" s="5" t="s">
        <v>39</v>
      </c>
      <c r="C70" s="4">
        <v>-6564</v>
      </c>
      <c r="D70" s="6"/>
      <c r="E70" s="44"/>
      <c r="F70" s="18"/>
    </row>
    <row r="71" spans="1:4" ht="12.75">
      <c r="A71" s="38">
        <v>1409</v>
      </c>
      <c r="B71" s="12" t="s">
        <v>55</v>
      </c>
      <c r="C71" s="6">
        <f>SUM(C72)</f>
        <v>10</v>
      </c>
      <c r="D71" s="6"/>
    </row>
    <row r="72" spans="1:4" ht="12.75">
      <c r="A72" s="38"/>
      <c r="B72" s="5" t="s">
        <v>39</v>
      </c>
      <c r="C72" s="4">
        <v>10</v>
      </c>
      <c r="D72" s="6"/>
    </row>
    <row r="73" spans="1:4" ht="12.75">
      <c r="A73" s="38">
        <v>1411</v>
      </c>
      <c r="B73" s="12" t="s">
        <v>43</v>
      </c>
      <c r="C73" s="6">
        <f>SUM(C74:C77)</f>
        <v>12699</v>
      </c>
      <c r="D73" s="6"/>
    </row>
    <row r="74" spans="1:4" ht="12.75">
      <c r="A74" s="38"/>
      <c r="B74" s="12" t="s">
        <v>52</v>
      </c>
      <c r="C74" s="1">
        <v>7436</v>
      </c>
      <c r="D74" s="6"/>
    </row>
    <row r="75" spans="1:4" ht="12.75">
      <c r="A75" s="38"/>
      <c r="B75" s="5" t="s">
        <v>12</v>
      </c>
      <c r="C75" s="1">
        <v>-27</v>
      </c>
      <c r="D75" s="6"/>
    </row>
    <row r="76" spans="1:4" ht="12.75">
      <c r="A76" s="38"/>
      <c r="B76" s="5" t="s">
        <v>39</v>
      </c>
      <c r="C76" s="4">
        <v>6808</v>
      </c>
      <c r="D76" s="6"/>
    </row>
    <row r="77" spans="1:4" ht="12.75">
      <c r="A77" s="38"/>
      <c r="B77" s="5" t="s">
        <v>42</v>
      </c>
      <c r="C77" s="4">
        <v>-1518</v>
      </c>
      <c r="D77" s="6"/>
    </row>
    <row r="78" spans="1:4" ht="12.75">
      <c r="A78" s="38">
        <v>1412</v>
      </c>
      <c r="B78" s="12" t="s">
        <v>51</v>
      </c>
      <c r="C78" s="6">
        <f>SUM(C79:C80)</f>
        <v>16207</v>
      </c>
      <c r="D78" s="6"/>
    </row>
    <row r="79" spans="1:5" ht="12.75">
      <c r="A79" s="38"/>
      <c r="B79" s="5" t="s">
        <v>52</v>
      </c>
      <c r="C79" s="4">
        <v>16269</v>
      </c>
      <c r="D79" s="6"/>
      <c r="E79" s="44"/>
    </row>
    <row r="80" spans="1:5" ht="12.75">
      <c r="A80" s="38"/>
      <c r="B80" s="12" t="s">
        <v>36</v>
      </c>
      <c r="C80" s="1">
        <v>-62</v>
      </c>
      <c r="D80" s="6"/>
      <c r="E80" s="44"/>
    </row>
    <row r="81" spans="1:4" ht="12.75">
      <c r="A81" s="38">
        <v>1420</v>
      </c>
      <c r="B81" s="12" t="s">
        <v>40</v>
      </c>
      <c r="C81" s="6">
        <f>SUM(C82:C85)</f>
        <v>-161</v>
      </c>
      <c r="D81" s="6"/>
    </row>
    <row r="82" spans="1:5" ht="12.75">
      <c r="A82" s="38"/>
      <c r="B82" s="5" t="s">
        <v>8</v>
      </c>
      <c r="C82" s="4">
        <v>24</v>
      </c>
      <c r="D82" s="6"/>
      <c r="E82" s="44"/>
    </row>
    <row r="83" spans="1:5" ht="12.75">
      <c r="A83" s="38"/>
      <c r="B83" s="5" t="s">
        <v>12</v>
      </c>
      <c r="C83" s="4">
        <v>-216</v>
      </c>
      <c r="D83" s="6"/>
      <c r="E83" s="44"/>
    </row>
    <row r="84" spans="1:5" ht="12.75">
      <c r="A84" s="38"/>
      <c r="B84" s="5" t="s">
        <v>36</v>
      </c>
      <c r="C84" s="4">
        <v>-588</v>
      </c>
      <c r="D84" s="6"/>
      <c r="E84" s="44"/>
    </row>
    <row r="85" spans="1:5" ht="12.75">
      <c r="A85" s="38"/>
      <c r="B85" s="5" t="s">
        <v>52</v>
      </c>
      <c r="C85" s="4">
        <v>619</v>
      </c>
      <c r="D85" s="6"/>
      <c r="E85" s="44"/>
    </row>
    <row r="86" spans="1:5" ht="12.75">
      <c r="A86" s="38">
        <v>1421</v>
      </c>
      <c r="B86" s="5" t="s">
        <v>56</v>
      </c>
      <c r="C86" s="6">
        <f>SUM(C87:C89)</f>
        <v>14830</v>
      </c>
      <c r="D86" s="6"/>
      <c r="E86" s="44"/>
    </row>
    <row r="87" spans="1:5" ht="12.75">
      <c r="A87" s="38"/>
      <c r="B87" s="5" t="s">
        <v>52</v>
      </c>
      <c r="C87" s="1">
        <v>15525</v>
      </c>
      <c r="D87" s="6"/>
      <c r="E87" s="44"/>
    </row>
    <row r="88" spans="1:5" ht="12.75">
      <c r="A88" s="38"/>
      <c r="B88" s="5" t="s">
        <v>36</v>
      </c>
      <c r="C88" s="1">
        <v>-1288</v>
      </c>
      <c r="D88" s="6"/>
      <c r="E88" s="44"/>
    </row>
    <row r="89" spans="1:5" ht="12.75">
      <c r="A89" s="38"/>
      <c r="B89" s="5" t="s">
        <v>12</v>
      </c>
      <c r="C89" s="4">
        <v>593</v>
      </c>
      <c r="D89" s="6"/>
      <c r="E89" s="44"/>
    </row>
    <row r="90" spans="1:4" ht="12.75">
      <c r="A90" s="38">
        <v>1422</v>
      </c>
      <c r="B90" s="5" t="s">
        <v>37</v>
      </c>
      <c r="C90" s="6">
        <f>SUM(C91:C96)</f>
        <v>12662</v>
      </c>
      <c r="D90" s="6"/>
    </row>
    <row r="91" spans="1:5" ht="12.75">
      <c r="A91" s="38"/>
      <c r="B91" s="5" t="s">
        <v>8</v>
      </c>
      <c r="C91" s="4">
        <v>6</v>
      </c>
      <c r="D91" s="6"/>
      <c r="E91" s="44"/>
    </row>
    <row r="92" spans="1:5" ht="12.75">
      <c r="A92" s="38"/>
      <c r="B92" s="5" t="s">
        <v>52</v>
      </c>
      <c r="C92" s="4">
        <v>12504</v>
      </c>
      <c r="D92" s="6"/>
      <c r="E92" s="44"/>
    </row>
    <row r="93" spans="1:5" ht="12.75">
      <c r="A93" s="38"/>
      <c r="B93" s="5" t="s">
        <v>12</v>
      </c>
      <c r="C93" s="4">
        <v>-172</v>
      </c>
      <c r="D93" s="6"/>
      <c r="E93" s="44"/>
    </row>
    <row r="94" spans="1:4" ht="12.75">
      <c r="A94" s="38"/>
      <c r="B94" s="5" t="s">
        <v>36</v>
      </c>
      <c r="C94" s="4">
        <v>-625</v>
      </c>
      <c r="D94" s="6"/>
    </row>
    <row r="95" spans="1:4" ht="12.75">
      <c r="A95" s="38"/>
      <c r="B95" s="5" t="s">
        <v>39</v>
      </c>
      <c r="C95" s="4">
        <v>1368</v>
      </c>
      <c r="D95" s="6"/>
    </row>
    <row r="96" spans="1:4" ht="12.75">
      <c r="A96" s="38"/>
      <c r="B96" s="5" t="s">
        <v>42</v>
      </c>
      <c r="C96" s="4">
        <v>-419</v>
      </c>
      <c r="D96" s="6"/>
    </row>
    <row r="97" spans="1:4" ht="12.75">
      <c r="A97" s="38">
        <v>1423</v>
      </c>
      <c r="B97" s="5" t="s">
        <v>38</v>
      </c>
      <c r="C97" s="6">
        <f>SUM(C98:C99)</f>
        <v>2614</v>
      </c>
      <c r="D97" s="6"/>
    </row>
    <row r="98" spans="1:4" ht="12.75">
      <c r="A98" s="38"/>
      <c r="B98" s="5" t="s">
        <v>39</v>
      </c>
      <c r="C98" s="4">
        <v>1117</v>
      </c>
      <c r="D98" s="6"/>
    </row>
    <row r="99" spans="1:4" ht="12.75">
      <c r="A99" s="38"/>
      <c r="B99" s="5" t="s">
        <v>36</v>
      </c>
      <c r="C99" s="4">
        <v>1497</v>
      </c>
      <c r="D99" s="6"/>
    </row>
    <row r="100" spans="1:4" ht="12.75">
      <c r="A100" s="38">
        <v>1425</v>
      </c>
      <c r="B100" s="12" t="s">
        <v>41</v>
      </c>
      <c r="C100" s="6">
        <f>SUM(C101:C110)</f>
        <v>372</v>
      </c>
      <c r="D100" s="6"/>
    </row>
    <row r="101" spans="1:5" ht="12.75">
      <c r="A101" s="38"/>
      <c r="B101" s="5" t="s">
        <v>8</v>
      </c>
      <c r="C101" s="4">
        <v>1</v>
      </c>
      <c r="D101" s="6"/>
      <c r="E101" s="44"/>
    </row>
    <row r="102" spans="1:5" ht="12.75">
      <c r="A102" s="38"/>
      <c r="B102" s="5" t="s">
        <v>10</v>
      </c>
      <c r="C102" s="4">
        <v>2</v>
      </c>
      <c r="D102" s="6"/>
      <c r="E102" s="44"/>
    </row>
    <row r="103" spans="1:5" ht="12.75">
      <c r="A103" s="38"/>
      <c r="B103" s="5" t="s">
        <v>54</v>
      </c>
      <c r="C103" s="4">
        <v>1</v>
      </c>
      <c r="D103" s="6"/>
      <c r="E103" s="44"/>
    </row>
    <row r="104" spans="1:5" ht="12.75">
      <c r="A104" s="38"/>
      <c r="B104" s="5" t="s">
        <v>11</v>
      </c>
      <c r="C104" s="4">
        <v>40</v>
      </c>
      <c r="D104" s="6"/>
      <c r="E104" s="44"/>
    </row>
    <row r="105" spans="1:5" ht="12.75">
      <c r="A105" s="38"/>
      <c r="B105" s="5" t="s">
        <v>73</v>
      </c>
      <c r="C105" s="4">
        <v>1</v>
      </c>
      <c r="D105" s="6"/>
      <c r="E105" s="44"/>
    </row>
    <row r="106" spans="1:5" ht="12.75">
      <c r="A106" s="38"/>
      <c r="B106" s="5" t="s">
        <v>72</v>
      </c>
      <c r="C106" s="4">
        <v>3</v>
      </c>
      <c r="D106" s="6"/>
      <c r="E106" s="44"/>
    </row>
    <row r="107" spans="1:5" ht="12.75">
      <c r="A107" s="38"/>
      <c r="B107" s="5" t="s">
        <v>70</v>
      </c>
      <c r="C107" s="4">
        <v>2</v>
      </c>
      <c r="D107" s="6"/>
      <c r="E107" s="44"/>
    </row>
    <row r="108" spans="1:5" ht="13.5" customHeight="1">
      <c r="A108" s="38"/>
      <c r="B108" s="5" t="s">
        <v>69</v>
      </c>
      <c r="C108" s="4">
        <v>2</v>
      </c>
      <c r="D108" s="6"/>
      <c r="E108" s="44"/>
    </row>
    <row r="109" spans="1:5" ht="12.75" customHeight="1">
      <c r="A109" s="38"/>
      <c r="B109" s="5" t="s">
        <v>52</v>
      </c>
      <c r="C109" s="4">
        <v>34</v>
      </c>
      <c r="D109" s="6"/>
      <c r="E109" s="44"/>
    </row>
    <row r="110" spans="1:5" ht="12.75">
      <c r="A110" s="38"/>
      <c r="B110" s="5" t="s">
        <v>36</v>
      </c>
      <c r="C110" s="4">
        <v>286</v>
      </c>
      <c r="D110" s="6"/>
      <c r="E110" s="44"/>
    </row>
    <row r="111" spans="1:4" ht="12.75">
      <c r="A111" s="8" t="s">
        <v>34</v>
      </c>
      <c r="B111" s="12"/>
      <c r="C111" s="6">
        <f>SUM(C100+C97+C90+C86+C81+C78+C73+C71+C59+C58+C57+C56+C55+C54+C53+C52+C51+C50+C49+C48+C47+C46+C45+C44+C43+C42+C41+C40+C39+C38+C37+C36+C30)</f>
        <v>-293229</v>
      </c>
      <c r="D111" s="6"/>
    </row>
    <row r="112" spans="1:4" ht="12.75">
      <c r="A112" s="8"/>
      <c r="B112" s="12"/>
      <c r="C112" s="6"/>
      <c r="D112" s="6"/>
    </row>
    <row r="113" spans="1:4" ht="12.75">
      <c r="A113" s="8" t="s">
        <v>112</v>
      </c>
      <c r="B113" s="12"/>
      <c r="C113" s="6"/>
      <c r="D113" s="6"/>
    </row>
    <row r="114" spans="1:4" ht="12.75">
      <c r="A114" s="9">
        <v>1804</v>
      </c>
      <c r="B114" s="12" t="s">
        <v>128</v>
      </c>
      <c r="C114" s="6"/>
      <c r="D114" s="1">
        <v>1</v>
      </c>
    </row>
    <row r="115" spans="1:4" ht="12.75">
      <c r="A115" s="9">
        <v>1806</v>
      </c>
      <c r="B115" s="12" t="s">
        <v>129</v>
      </c>
      <c r="C115" s="6"/>
      <c r="D115" s="1">
        <v>2</v>
      </c>
    </row>
    <row r="116" spans="1:4" ht="12.75">
      <c r="A116" s="9">
        <v>1843</v>
      </c>
      <c r="B116" s="45" t="s">
        <v>113</v>
      </c>
      <c r="C116" s="6"/>
      <c r="D116" s="1">
        <v>55360</v>
      </c>
    </row>
    <row r="117" spans="1:4" ht="12.75">
      <c r="A117" s="8" t="s">
        <v>112</v>
      </c>
      <c r="B117" s="12"/>
      <c r="C117" s="6"/>
      <c r="D117" s="6">
        <f>SUM(D114:D116)</f>
        <v>55363</v>
      </c>
    </row>
    <row r="118" spans="1:4" ht="12.75">
      <c r="A118" s="2"/>
      <c r="B118" s="17"/>
      <c r="C118" s="1"/>
      <c r="D118" s="6"/>
    </row>
    <row r="119" spans="1:4" ht="12.75">
      <c r="A119" s="2" t="s">
        <v>33</v>
      </c>
      <c r="B119" s="17"/>
      <c r="C119" s="1"/>
      <c r="D119" s="6"/>
    </row>
    <row r="120" spans="1:5" ht="12.75">
      <c r="A120" s="1">
        <v>2305</v>
      </c>
      <c r="B120" s="12" t="s">
        <v>8</v>
      </c>
      <c r="C120" s="1"/>
      <c r="D120" s="6">
        <f>SUM(D121:D122)</f>
        <v>1151</v>
      </c>
      <c r="E120" s="44"/>
    </row>
    <row r="121" spans="1:4" ht="12.75">
      <c r="A121" s="2"/>
      <c r="B121" s="5" t="s">
        <v>18</v>
      </c>
      <c r="C121" s="1"/>
      <c r="D121" s="4">
        <v>151</v>
      </c>
    </row>
    <row r="122" spans="1:4" ht="12.75">
      <c r="A122" s="2"/>
      <c r="B122" s="5" t="s">
        <v>20</v>
      </c>
      <c r="C122" s="1"/>
      <c r="D122" s="4">
        <v>1000</v>
      </c>
    </row>
    <row r="123" spans="1:5" ht="12.75">
      <c r="A123" s="1">
        <v>2309</v>
      </c>
      <c r="B123" s="12" t="s">
        <v>10</v>
      </c>
      <c r="C123" s="1"/>
      <c r="D123" s="6">
        <f>SUM(D124:D126)</f>
        <v>802</v>
      </c>
      <c r="E123" s="44"/>
    </row>
    <row r="124" spans="1:4" ht="12.75">
      <c r="A124" s="2"/>
      <c r="B124" s="5" t="s">
        <v>18</v>
      </c>
      <c r="C124" s="1"/>
      <c r="D124" s="4">
        <v>350</v>
      </c>
    </row>
    <row r="125" spans="1:4" ht="12.75">
      <c r="A125" s="2"/>
      <c r="B125" s="5" t="s">
        <v>26</v>
      </c>
      <c r="C125" s="1"/>
      <c r="D125" s="4">
        <v>2</v>
      </c>
    </row>
    <row r="126" spans="1:4" ht="12.75">
      <c r="A126" s="2"/>
      <c r="B126" s="5" t="s">
        <v>20</v>
      </c>
      <c r="C126" s="1"/>
      <c r="D126" s="4">
        <v>450</v>
      </c>
    </row>
    <row r="127" spans="1:5" ht="12.75">
      <c r="A127" s="1">
        <v>2310</v>
      </c>
      <c r="B127" s="43" t="s">
        <v>54</v>
      </c>
      <c r="C127" s="2"/>
      <c r="D127" s="2">
        <f>SUM(D128:D129)</f>
        <v>536</v>
      </c>
      <c r="E127" s="44"/>
    </row>
    <row r="128" spans="1:4" ht="12.75">
      <c r="A128" s="1"/>
      <c r="B128" s="42" t="s">
        <v>9</v>
      </c>
      <c r="C128" s="2"/>
      <c r="D128" s="4">
        <v>-500</v>
      </c>
    </row>
    <row r="129" spans="1:4" ht="12.75">
      <c r="A129" s="1"/>
      <c r="B129" s="42" t="s">
        <v>18</v>
      </c>
      <c r="C129" s="2"/>
      <c r="D129" s="4">
        <v>1036</v>
      </c>
    </row>
    <row r="130" spans="1:5" ht="12.75">
      <c r="A130" s="1">
        <v>2315</v>
      </c>
      <c r="B130" s="12" t="s">
        <v>11</v>
      </c>
      <c r="C130" s="1"/>
      <c r="D130" s="6">
        <f>SUM(D131:D133)</f>
        <v>723</v>
      </c>
      <c r="E130" s="44"/>
    </row>
    <row r="131" spans="1:4" ht="12.75">
      <c r="A131" s="2"/>
      <c r="B131" s="5" t="s">
        <v>18</v>
      </c>
      <c r="C131" s="1"/>
      <c r="D131" s="4">
        <v>155</v>
      </c>
    </row>
    <row r="132" spans="1:4" ht="12.75">
      <c r="A132" s="2"/>
      <c r="B132" s="5" t="s">
        <v>62</v>
      </c>
      <c r="C132" s="1"/>
      <c r="D132" s="4">
        <v>-242</v>
      </c>
    </row>
    <row r="133" spans="1:4" ht="12.75">
      <c r="A133" s="2"/>
      <c r="B133" s="5" t="s">
        <v>53</v>
      </c>
      <c r="C133" s="1"/>
      <c r="D133" s="4">
        <v>810</v>
      </c>
    </row>
    <row r="134" spans="1:4" ht="12.75">
      <c r="A134" s="1">
        <v>2325</v>
      </c>
      <c r="B134" s="12" t="s">
        <v>74</v>
      </c>
      <c r="C134" s="1"/>
      <c r="D134" s="6">
        <f>SUM(D135:D136)</f>
        <v>0</v>
      </c>
    </row>
    <row r="135" spans="1:4" ht="12.75">
      <c r="A135" s="2"/>
      <c r="B135" s="5" t="s">
        <v>18</v>
      </c>
      <c r="C135" s="1"/>
      <c r="D135" s="4">
        <v>1000</v>
      </c>
    </row>
    <row r="136" spans="1:4" ht="12.75">
      <c r="A136" s="2"/>
      <c r="B136" s="5" t="s">
        <v>20</v>
      </c>
      <c r="C136" s="1"/>
      <c r="D136" s="4">
        <v>-1000</v>
      </c>
    </row>
    <row r="137" spans="1:4" ht="12.75">
      <c r="A137" s="1">
        <v>2330</v>
      </c>
      <c r="B137" s="12" t="s">
        <v>73</v>
      </c>
      <c r="C137" s="1"/>
      <c r="D137" s="6">
        <f>SUM(D138:D139)</f>
        <v>321</v>
      </c>
    </row>
    <row r="138" spans="1:4" ht="12.75">
      <c r="A138" s="2"/>
      <c r="B138" s="5" t="s">
        <v>9</v>
      </c>
      <c r="C138" s="1"/>
      <c r="D138" s="4">
        <v>-200</v>
      </c>
    </row>
    <row r="139" spans="1:4" ht="12.75">
      <c r="A139" s="2"/>
      <c r="B139" s="5" t="s">
        <v>18</v>
      </c>
      <c r="C139" s="1"/>
      <c r="D139" s="4">
        <v>521</v>
      </c>
    </row>
    <row r="140" spans="1:4" ht="12.75">
      <c r="A140" s="1">
        <v>2335</v>
      </c>
      <c r="B140" s="12" t="s">
        <v>72</v>
      </c>
      <c r="C140" s="1"/>
      <c r="D140" s="6">
        <f>SUM(D141:D143)</f>
        <v>863</v>
      </c>
    </row>
    <row r="141" spans="1:4" ht="12.75">
      <c r="A141" s="2"/>
      <c r="B141" s="5" t="s">
        <v>9</v>
      </c>
      <c r="C141" s="1"/>
      <c r="D141" s="4">
        <v>-300</v>
      </c>
    </row>
    <row r="142" spans="1:4" ht="12.75">
      <c r="A142" s="2"/>
      <c r="B142" s="5" t="s">
        <v>18</v>
      </c>
      <c r="C142" s="1"/>
      <c r="D142" s="4">
        <v>863</v>
      </c>
    </row>
    <row r="143" spans="1:4" ht="12.75">
      <c r="A143" s="2"/>
      <c r="B143" s="5" t="s">
        <v>20</v>
      </c>
      <c r="C143" s="1"/>
      <c r="D143" s="4">
        <v>300</v>
      </c>
    </row>
    <row r="144" spans="1:4" ht="12.75">
      <c r="A144" s="1">
        <v>2345</v>
      </c>
      <c r="B144" s="12" t="s">
        <v>71</v>
      </c>
      <c r="C144" s="1"/>
      <c r="D144" s="6">
        <f>SUM(D145:D146)</f>
        <v>802</v>
      </c>
    </row>
    <row r="145" spans="1:4" ht="12.75">
      <c r="A145" s="2"/>
      <c r="B145" s="5" t="s">
        <v>18</v>
      </c>
      <c r="C145" s="1"/>
      <c r="D145" s="4">
        <v>502</v>
      </c>
    </row>
    <row r="146" spans="1:4" ht="12.75">
      <c r="A146" s="2"/>
      <c r="B146" s="5" t="s">
        <v>53</v>
      </c>
      <c r="C146" s="1"/>
      <c r="D146" s="4">
        <v>300</v>
      </c>
    </row>
    <row r="147" spans="1:4" ht="12.75">
      <c r="A147" s="1">
        <v>2360</v>
      </c>
      <c r="B147" s="12" t="s">
        <v>69</v>
      </c>
      <c r="C147" s="1"/>
      <c r="D147" s="2">
        <f>SUM(D148)</f>
        <v>702</v>
      </c>
    </row>
    <row r="148" spans="1:4" ht="12.75">
      <c r="A148" s="2"/>
      <c r="B148" s="5" t="s">
        <v>18</v>
      </c>
      <c r="C148" s="1"/>
      <c r="D148" s="4">
        <v>702</v>
      </c>
    </row>
    <row r="149" spans="1:4" ht="12.75">
      <c r="A149" s="1">
        <v>2795</v>
      </c>
      <c r="B149" s="12" t="s">
        <v>52</v>
      </c>
      <c r="C149" s="1"/>
      <c r="D149" s="6">
        <f>SUM(D150:D153)</f>
        <v>52387</v>
      </c>
    </row>
    <row r="150" spans="1:4" ht="12">
      <c r="A150" s="1"/>
      <c r="B150" s="12" t="s">
        <v>9</v>
      </c>
      <c r="C150" s="1"/>
      <c r="D150" s="1">
        <v>-10000</v>
      </c>
    </row>
    <row r="151" spans="1:4" ht="12">
      <c r="A151" s="1"/>
      <c r="B151" s="12" t="s">
        <v>62</v>
      </c>
      <c r="C151" s="1"/>
      <c r="D151" s="1">
        <v>-4000</v>
      </c>
    </row>
    <row r="152" spans="1:4" ht="12.75">
      <c r="A152" s="2"/>
      <c r="B152" s="5" t="s">
        <v>18</v>
      </c>
      <c r="C152" s="1"/>
      <c r="D152" s="4">
        <v>68147</v>
      </c>
    </row>
    <row r="153" spans="1:4" ht="12.75">
      <c r="A153" s="2"/>
      <c r="B153" s="5" t="s">
        <v>20</v>
      </c>
      <c r="C153" s="1"/>
      <c r="D153" s="4">
        <v>-1760</v>
      </c>
    </row>
    <row r="154" spans="1:4" ht="12.75">
      <c r="A154" s="1">
        <v>2850</v>
      </c>
      <c r="B154" s="12" t="s">
        <v>12</v>
      </c>
      <c r="C154" s="1"/>
      <c r="D154" s="6">
        <f>SUM(D155)</f>
        <v>819</v>
      </c>
    </row>
    <row r="155" spans="1:4" ht="12.75">
      <c r="A155" s="2"/>
      <c r="B155" s="5" t="s">
        <v>18</v>
      </c>
      <c r="C155" s="1"/>
      <c r="D155" s="4">
        <v>819</v>
      </c>
    </row>
    <row r="156" spans="1:5" ht="12.75">
      <c r="A156" s="1">
        <v>2875</v>
      </c>
      <c r="B156" s="12" t="s">
        <v>36</v>
      </c>
      <c r="C156" s="1"/>
      <c r="D156" s="6">
        <f>SUM(D157:D158)</f>
        <v>2220</v>
      </c>
      <c r="E156" s="44"/>
    </row>
    <row r="157" spans="1:5" ht="12.75">
      <c r="A157" s="2"/>
      <c r="B157" s="5" t="s">
        <v>18</v>
      </c>
      <c r="C157" s="1"/>
      <c r="D157" s="4">
        <v>1696</v>
      </c>
      <c r="E157" s="44"/>
    </row>
    <row r="158" spans="1:4" ht="12.75">
      <c r="A158" s="2"/>
      <c r="B158" s="5" t="s">
        <v>20</v>
      </c>
      <c r="C158" s="1"/>
      <c r="D158" s="4">
        <v>524</v>
      </c>
    </row>
    <row r="159" spans="1:5" ht="12.75">
      <c r="A159" s="1">
        <v>2985</v>
      </c>
      <c r="B159" s="12" t="s">
        <v>39</v>
      </c>
      <c r="C159" s="1"/>
      <c r="D159" s="6">
        <f>SUM(D160:D162)</f>
        <v>2739</v>
      </c>
      <c r="E159" s="44"/>
    </row>
    <row r="160" spans="1:5" ht="12">
      <c r="A160" s="1"/>
      <c r="B160" s="12" t="s">
        <v>9</v>
      </c>
      <c r="C160" s="1"/>
      <c r="D160" s="1">
        <v>-3400</v>
      </c>
      <c r="E160" s="44"/>
    </row>
    <row r="161" spans="1:5" ht="12.75">
      <c r="A161" s="1"/>
      <c r="B161" s="5" t="s">
        <v>62</v>
      </c>
      <c r="C161" s="1"/>
      <c r="D161" s="1">
        <v>-2300</v>
      </c>
      <c r="E161" s="44"/>
    </row>
    <row r="162" spans="1:4" ht="12.75">
      <c r="A162" s="2"/>
      <c r="B162" s="5" t="s">
        <v>18</v>
      </c>
      <c r="C162" s="1"/>
      <c r="D162" s="4">
        <v>8439</v>
      </c>
    </row>
    <row r="163" spans="1:4" ht="12.75">
      <c r="A163" s="1">
        <v>2986</v>
      </c>
      <c r="B163" s="12" t="s">
        <v>42</v>
      </c>
      <c r="C163" s="1"/>
      <c r="D163" s="6">
        <f>SUM(D164:D165)</f>
        <v>-1937</v>
      </c>
    </row>
    <row r="164" spans="1:4" ht="12.75">
      <c r="A164" s="2"/>
      <c r="B164" s="5" t="s">
        <v>18</v>
      </c>
      <c r="C164" s="1"/>
      <c r="D164" s="4">
        <v>-2137</v>
      </c>
    </row>
    <row r="165" spans="1:4" ht="12.75">
      <c r="A165" s="2"/>
      <c r="B165" s="5" t="s">
        <v>20</v>
      </c>
      <c r="C165" s="1"/>
      <c r="D165" s="4">
        <v>200</v>
      </c>
    </row>
    <row r="166" spans="1:4" ht="12.75">
      <c r="A166" s="2" t="s">
        <v>35</v>
      </c>
      <c r="B166" s="5"/>
      <c r="C166" s="1"/>
      <c r="D166" s="6">
        <f>SUM(D163+D159+D156+D154+D149+D147+D144+D140+D137+D134+D130+D127+D123+D120)</f>
        <v>62128</v>
      </c>
    </row>
    <row r="167" spans="1:4" ht="12.75">
      <c r="A167" s="2"/>
      <c r="B167" s="5"/>
      <c r="C167" s="1"/>
      <c r="D167" s="6"/>
    </row>
    <row r="168" spans="1:4" ht="12.75">
      <c r="A168" s="8" t="s">
        <v>119</v>
      </c>
      <c r="B168" s="5"/>
      <c r="C168" s="1"/>
      <c r="D168" s="6"/>
    </row>
    <row r="169" spans="1:4" ht="12.75">
      <c r="A169" s="9">
        <v>3011</v>
      </c>
      <c r="B169" s="5" t="s">
        <v>139</v>
      </c>
      <c r="C169" s="1"/>
      <c r="D169" s="6">
        <f>SUM(D170)</f>
        <v>49</v>
      </c>
    </row>
    <row r="170" spans="1:4" ht="12.75">
      <c r="A170" s="8"/>
      <c r="B170" s="61" t="s">
        <v>92</v>
      </c>
      <c r="C170" s="1"/>
      <c r="D170" s="1">
        <v>49</v>
      </c>
    </row>
    <row r="171" spans="1:4" ht="12.75">
      <c r="A171" s="1">
        <v>3021</v>
      </c>
      <c r="B171" s="12" t="s">
        <v>61</v>
      </c>
      <c r="C171" s="1"/>
      <c r="D171" s="6">
        <f>SUM(D172:D173)</f>
        <v>-5287</v>
      </c>
    </row>
    <row r="172" spans="1:4" ht="12.75">
      <c r="A172" s="2"/>
      <c r="B172" s="5" t="s">
        <v>9</v>
      </c>
      <c r="C172" s="1"/>
      <c r="D172" s="1">
        <v>-2933</v>
      </c>
    </row>
    <row r="173" spans="1:4" ht="12.75">
      <c r="A173" s="2"/>
      <c r="B173" s="51" t="s">
        <v>120</v>
      </c>
      <c r="C173" s="1"/>
      <c r="D173" s="1">
        <v>-2354</v>
      </c>
    </row>
    <row r="174" spans="1:4" ht="12.75">
      <c r="A174" s="1">
        <v>3026</v>
      </c>
      <c r="B174" s="54" t="s">
        <v>140</v>
      </c>
      <c r="C174" s="1"/>
      <c r="D174" s="6">
        <f>SUM(D175:D176)</f>
        <v>0</v>
      </c>
    </row>
    <row r="175" spans="1:4" ht="12.75">
      <c r="A175" s="2"/>
      <c r="B175" s="53" t="s">
        <v>18</v>
      </c>
      <c r="C175" s="1"/>
      <c r="D175" s="1">
        <v>3000</v>
      </c>
    </row>
    <row r="176" spans="1:4" ht="12.75">
      <c r="A176" s="2"/>
      <c r="B176" s="53" t="s">
        <v>20</v>
      </c>
      <c r="C176" s="1"/>
      <c r="D176" s="1">
        <v>-3000</v>
      </c>
    </row>
    <row r="177" spans="1:4" ht="12.75">
      <c r="A177" s="8" t="s">
        <v>119</v>
      </c>
      <c r="B177" s="5"/>
      <c r="C177" s="1"/>
      <c r="D177" s="6">
        <f>SUM(D169+D171+D174)</f>
        <v>-5238</v>
      </c>
    </row>
    <row r="178" spans="1:4" ht="12.75">
      <c r="A178" s="8"/>
      <c r="B178" s="5"/>
      <c r="C178" s="1"/>
      <c r="D178" s="6"/>
    </row>
    <row r="179" spans="1:4" ht="12.75">
      <c r="A179" s="8" t="s">
        <v>138</v>
      </c>
      <c r="B179" s="5"/>
      <c r="C179" s="1"/>
      <c r="D179" s="6"/>
    </row>
    <row r="180" spans="1:4" ht="12.75">
      <c r="A180" s="9">
        <v>3030</v>
      </c>
      <c r="B180" s="12" t="s">
        <v>137</v>
      </c>
      <c r="C180" s="1"/>
      <c r="D180" s="6"/>
    </row>
    <row r="181" spans="1:4" ht="12.75">
      <c r="A181" s="8"/>
      <c r="B181" s="5" t="s">
        <v>9</v>
      </c>
      <c r="C181" s="1"/>
      <c r="D181" s="1">
        <v>100</v>
      </c>
    </row>
    <row r="182" spans="1:4" ht="12.75">
      <c r="A182" s="8"/>
      <c r="B182" s="5" t="s">
        <v>62</v>
      </c>
      <c r="C182" s="1"/>
      <c r="D182" s="1">
        <v>-100</v>
      </c>
    </row>
    <row r="183" spans="1:4" ht="12.75">
      <c r="A183" s="8" t="s">
        <v>138</v>
      </c>
      <c r="B183" s="5"/>
      <c r="C183" s="1"/>
      <c r="D183" s="6">
        <f>SUM(D181:D182)</f>
        <v>0</v>
      </c>
    </row>
    <row r="184" spans="1:4" ht="12.75">
      <c r="A184" s="2"/>
      <c r="B184" s="5"/>
      <c r="C184" s="1"/>
      <c r="D184" s="6"/>
    </row>
    <row r="185" spans="1:4" ht="12.75">
      <c r="A185" s="8" t="s">
        <v>44</v>
      </c>
      <c r="B185" s="17"/>
      <c r="C185" s="1"/>
      <c r="D185" s="6"/>
    </row>
    <row r="186" spans="1:4" ht="12.75">
      <c r="A186" s="9">
        <v>3112</v>
      </c>
      <c r="B186" s="46" t="s">
        <v>90</v>
      </c>
      <c r="C186" s="1"/>
      <c r="D186" s="6">
        <f>SUM(D187:D188)</f>
        <v>0</v>
      </c>
    </row>
    <row r="187" spans="1:4" ht="12">
      <c r="A187" s="9"/>
      <c r="B187" s="50" t="s">
        <v>18</v>
      </c>
      <c r="C187" s="1"/>
      <c r="D187" s="1">
        <v>-295</v>
      </c>
    </row>
    <row r="188" spans="1:4" ht="12">
      <c r="A188" s="9"/>
      <c r="B188" s="50" t="s">
        <v>30</v>
      </c>
      <c r="C188" s="1"/>
      <c r="D188" s="1">
        <v>295</v>
      </c>
    </row>
    <row r="189" spans="1:4" ht="12.75">
      <c r="A189" s="9">
        <v>3114</v>
      </c>
      <c r="B189" s="50" t="s">
        <v>91</v>
      </c>
      <c r="C189" s="1"/>
      <c r="D189" s="6">
        <f>SUM(D190:D191)</f>
        <v>0</v>
      </c>
    </row>
    <row r="190" spans="1:4" ht="12">
      <c r="A190" s="9"/>
      <c r="B190" s="50" t="s">
        <v>18</v>
      </c>
      <c r="C190" s="1"/>
      <c r="D190" s="1">
        <v>-4163</v>
      </c>
    </row>
    <row r="191" spans="1:4" ht="12">
      <c r="A191" s="9"/>
      <c r="B191" s="50" t="s">
        <v>20</v>
      </c>
      <c r="C191" s="1"/>
      <c r="D191" s="1">
        <v>4163</v>
      </c>
    </row>
    <row r="192" spans="1:4" ht="12.75">
      <c r="A192" s="9">
        <v>3115</v>
      </c>
      <c r="B192" s="46" t="s">
        <v>63</v>
      </c>
      <c r="C192" s="1"/>
      <c r="D192" s="6">
        <f>SUM(D193)</f>
        <v>4681</v>
      </c>
    </row>
    <row r="193" spans="1:4" ht="12">
      <c r="A193" s="9"/>
      <c r="B193" s="50" t="s">
        <v>18</v>
      </c>
      <c r="C193" s="1"/>
      <c r="D193" s="1">
        <v>4681</v>
      </c>
    </row>
    <row r="194" spans="1:4" ht="12.75">
      <c r="A194" s="9">
        <v>3142</v>
      </c>
      <c r="B194" s="50" t="s">
        <v>28</v>
      </c>
      <c r="C194" s="1"/>
      <c r="D194" s="6">
        <f>SUM(D195:D196)</f>
        <v>0</v>
      </c>
    </row>
    <row r="195" spans="1:4" ht="12">
      <c r="A195" s="9"/>
      <c r="B195" s="50" t="s">
        <v>9</v>
      </c>
      <c r="C195" s="1"/>
      <c r="D195" s="1">
        <v>1</v>
      </c>
    </row>
    <row r="196" spans="1:4" ht="12">
      <c r="A196" s="9"/>
      <c r="B196" s="50" t="s">
        <v>92</v>
      </c>
      <c r="C196" s="1"/>
      <c r="D196" s="1">
        <v>-1</v>
      </c>
    </row>
    <row r="197" spans="1:4" ht="12.75">
      <c r="A197" s="9">
        <v>3145</v>
      </c>
      <c r="B197" s="50" t="s">
        <v>93</v>
      </c>
      <c r="C197" s="1"/>
      <c r="D197" s="6">
        <f>SUM(D198:D200)</f>
        <v>0</v>
      </c>
    </row>
    <row r="198" spans="1:4" ht="12">
      <c r="A198" s="9"/>
      <c r="B198" s="50" t="s">
        <v>9</v>
      </c>
      <c r="C198" s="1"/>
      <c r="D198" s="1">
        <v>-55</v>
      </c>
    </row>
    <row r="199" spans="1:4" ht="12">
      <c r="A199" s="9"/>
      <c r="B199" s="50" t="s">
        <v>92</v>
      </c>
      <c r="C199" s="1"/>
      <c r="D199" s="1">
        <v>-146</v>
      </c>
    </row>
    <row r="200" spans="1:4" ht="12">
      <c r="A200" s="9"/>
      <c r="B200" s="50" t="s">
        <v>18</v>
      </c>
      <c r="C200" s="1"/>
      <c r="D200" s="1">
        <v>201</v>
      </c>
    </row>
    <row r="201" spans="1:4" ht="12.75">
      <c r="A201" s="9">
        <v>3146</v>
      </c>
      <c r="B201" s="50" t="s">
        <v>94</v>
      </c>
      <c r="C201" s="1"/>
      <c r="D201" s="6">
        <f>SUM(D202:D205)</f>
        <v>0</v>
      </c>
    </row>
    <row r="202" spans="1:4" ht="12">
      <c r="A202" s="9"/>
      <c r="B202" s="50" t="s">
        <v>9</v>
      </c>
      <c r="C202" s="1"/>
      <c r="D202" s="1">
        <v>-104</v>
      </c>
    </row>
    <row r="203" spans="1:4" ht="12">
      <c r="A203" s="9"/>
      <c r="B203" s="50" t="s">
        <v>92</v>
      </c>
      <c r="C203" s="1"/>
      <c r="D203" s="1">
        <v>-161</v>
      </c>
    </row>
    <row r="204" spans="1:4" ht="12">
      <c r="A204" s="9"/>
      <c r="B204" s="50" t="s">
        <v>18</v>
      </c>
      <c r="C204" s="1"/>
      <c r="D204" s="1">
        <v>101</v>
      </c>
    </row>
    <row r="205" spans="1:4" ht="12">
      <c r="A205" s="9"/>
      <c r="B205" s="50" t="s">
        <v>20</v>
      </c>
      <c r="C205" s="1"/>
      <c r="D205" s="1">
        <v>164</v>
      </c>
    </row>
    <row r="206" spans="1:4" ht="12.75">
      <c r="A206" s="9">
        <v>3200</v>
      </c>
      <c r="B206" s="50" t="s">
        <v>130</v>
      </c>
      <c r="C206" s="1"/>
      <c r="D206" s="6">
        <f>SUM(D207:D208)</f>
        <v>0</v>
      </c>
    </row>
    <row r="207" spans="1:4" ht="12">
      <c r="A207" s="9"/>
      <c r="B207" s="50" t="s">
        <v>9</v>
      </c>
      <c r="C207" s="1"/>
      <c r="D207" s="1">
        <v>8</v>
      </c>
    </row>
    <row r="208" spans="1:4" ht="12">
      <c r="A208" s="9"/>
      <c r="B208" s="50" t="s">
        <v>92</v>
      </c>
      <c r="C208" s="1"/>
      <c r="D208" s="1">
        <v>-8</v>
      </c>
    </row>
    <row r="209" spans="1:4" ht="12.75">
      <c r="A209" s="9">
        <v>3202</v>
      </c>
      <c r="B209" s="50" t="s">
        <v>95</v>
      </c>
      <c r="C209" s="1"/>
      <c r="D209" s="6">
        <f>SUM(D210:D213)</f>
        <v>0</v>
      </c>
    </row>
    <row r="210" spans="1:4" ht="12">
      <c r="A210" s="9"/>
      <c r="B210" s="50" t="s">
        <v>9</v>
      </c>
      <c r="C210" s="1"/>
      <c r="D210" s="1">
        <v>-200</v>
      </c>
    </row>
    <row r="211" spans="1:4" ht="12">
      <c r="A211" s="9"/>
      <c r="B211" s="50" t="s">
        <v>92</v>
      </c>
      <c r="C211" s="1"/>
      <c r="D211" s="1">
        <v>-311</v>
      </c>
    </row>
    <row r="212" spans="1:4" ht="12">
      <c r="A212" s="9"/>
      <c r="B212" s="50" t="s">
        <v>18</v>
      </c>
      <c r="C212" s="1"/>
      <c r="D212" s="1">
        <v>-260</v>
      </c>
    </row>
    <row r="213" spans="1:4" ht="12">
      <c r="A213" s="9"/>
      <c r="B213" s="50" t="s">
        <v>26</v>
      </c>
      <c r="C213" s="1"/>
      <c r="D213" s="1">
        <v>771</v>
      </c>
    </row>
    <row r="214" spans="1:4" ht="12.75">
      <c r="A214" s="9">
        <v>3205</v>
      </c>
      <c r="B214" s="50" t="s">
        <v>96</v>
      </c>
      <c r="C214" s="1"/>
      <c r="D214" s="6">
        <f>SUM(D215:D216)</f>
        <v>0</v>
      </c>
    </row>
    <row r="215" spans="1:4" ht="12">
      <c r="A215" s="9"/>
      <c r="B215" s="50" t="s">
        <v>18</v>
      </c>
      <c r="C215" s="1"/>
      <c r="D215" s="1">
        <v>-4634</v>
      </c>
    </row>
    <row r="216" spans="1:4" ht="12">
      <c r="A216" s="9"/>
      <c r="B216" s="50" t="s">
        <v>26</v>
      </c>
      <c r="C216" s="1"/>
      <c r="D216" s="1">
        <v>4634</v>
      </c>
    </row>
    <row r="217" spans="1:4" ht="12.75">
      <c r="A217" s="9">
        <v>3224</v>
      </c>
      <c r="B217" s="50" t="s">
        <v>97</v>
      </c>
      <c r="C217" s="1"/>
      <c r="D217" s="6">
        <f>SUM(D218:D219)</f>
        <v>0</v>
      </c>
    </row>
    <row r="218" spans="1:4" ht="12">
      <c r="A218" s="9"/>
      <c r="B218" s="50" t="s">
        <v>18</v>
      </c>
      <c r="C218" s="1"/>
      <c r="D218" s="1">
        <v>-12000</v>
      </c>
    </row>
    <row r="219" spans="1:4" ht="12">
      <c r="A219" s="9"/>
      <c r="B219" s="50" t="s">
        <v>26</v>
      </c>
      <c r="C219" s="1"/>
      <c r="D219" s="1">
        <v>12000</v>
      </c>
    </row>
    <row r="220" spans="1:4" ht="12.75">
      <c r="A220" s="9">
        <v>3319</v>
      </c>
      <c r="B220" s="50" t="s">
        <v>131</v>
      </c>
      <c r="C220" s="1"/>
      <c r="D220" s="6">
        <f>SUM(D221)</f>
        <v>3054</v>
      </c>
    </row>
    <row r="221" spans="1:4" ht="12">
      <c r="A221" s="9"/>
      <c r="B221" s="50" t="s">
        <v>132</v>
      </c>
      <c r="C221" s="1"/>
      <c r="D221" s="1">
        <v>3054</v>
      </c>
    </row>
    <row r="222" spans="1:4" ht="12.75">
      <c r="A222" s="9">
        <v>3301</v>
      </c>
      <c r="B222" s="50" t="s">
        <v>98</v>
      </c>
      <c r="C222" s="1"/>
      <c r="D222" s="6">
        <f>SUM(D223:D226)</f>
        <v>0</v>
      </c>
    </row>
    <row r="223" spans="1:4" ht="12">
      <c r="A223" s="9"/>
      <c r="B223" s="50" t="s">
        <v>9</v>
      </c>
      <c r="C223" s="1"/>
      <c r="D223" s="1">
        <v>-7</v>
      </c>
    </row>
    <row r="224" spans="1:4" ht="12">
      <c r="A224" s="9"/>
      <c r="B224" s="50" t="s">
        <v>18</v>
      </c>
      <c r="C224" s="1"/>
      <c r="D224" s="1">
        <v>-346</v>
      </c>
    </row>
    <row r="225" spans="1:4" ht="12">
      <c r="A225" s="9"/>
      <c r="B225" s="50" t="s">
        <v>26</v>
      </c>
      <c r="C225" s="1"/>
      <c r="D225" s="1">
        <v>-647</v>
      </c>
    </row>
    <row r="226" spans="1:4" ht="12">
      <c r="A226" s="9"/>
      <c r="B226" s="50" t="s">
        <v>99</v>
      </c>
      <c r="C226" s="1"/>
      <c r="D226" s="1">
        <v>1000</v>
      </c>
    </row>
    <row r="227" spans="1:4" ht="12.75">
      <c r="A227" s="9">
        <v>3355</v>
      </c>
      <c r="B227" s="50" t="s">
        <v>45</v>
      </c>
      <c r="C227" s="1"/>
      <c r="D227" s="6">
        <f>SUM(D228:D229)</f>
        <v>0</v>
      </c>
    </row>
    <row r="228" spans="1:4" ht="12">
      <c r="A228" s="9"/>
      <c r="B228" s="50" t="s">
        <v>9</v>
      </c>
      <c r="C228" s="1"/>
      <c r="D228" s="1">
        <v>-593</v>
      </c>
    </row>
    <row r="229" spans="1:4" ht="12">
      <c r="A229" s="9"/>
      <c r="B229" s="50" t="s">
        <v>18</v>
      </c>
      <c r="C229" s="1"/>
      <c r="D229" s="1">
        <v>593</v>
      </c>
    </row>
    <row r="230" spans="1:4" ht="12.75">
      <c r="A230" s="9">
        <v>3357</v>
      </c>
      <c r="B230" s="50" t="s">
        <v>100</v>
      </c>
      <c r="C230" s="1"/>
      <c r="D230" s="6">
        <f>SUM(D231:D233)</f>
        <v>0</v>
      </c>
    </row>
    <row r="231" spans="1:4" ht="12">
      <c r="A231" s="9"/>
      <c r="B231" s="50" t="s">
        <v>9</v>
      </c>
      <c r="C231" s="1"/>
      <c r="D231" s="1">
        <v>-148</v>
      </c>
    </row>
    <row r="232" spans="1:4" ht="12">
      <c r="A232" s="9"/>
      <c r="B232" s="50" t="s">
        <v>92</v>
      </c>
      <c r="C232" s="1"/>
      <c r="D232" s="1">
        <v>-107</v>
      </c>
    </row>
    <row r="233" spans="1:4" ht="12">
      <c r="A233" s="9"/>
      <c r="B233" s="50" t="s">
        <v>18</v>
      </c>
      <c r="C233" s="1"/>
      <c r="D233" s="1">
        <v>255</v>
      </c>
    </row>
    <row r="234" spans="1:4" ht="12.75">
      <c r="A234" s="9">
        <v>3362</v>
      </c>
      <c r="B234" s="50" t="s">
        <v>101</v>
      </c>
      <c r="C234" s="1"/>
      <c r="D234" s="6">
        <f>SUM(D235:D237)</f>
        <v>0</v>
      </c>
    </row>
    <row r="235" spans="1:4" ht="12">
      <c r="A235" s="9"/>
      <c r="B235" s="50" t="s">
        <v>9</v>
      </c>
      <c r="C235" s="1"/>
      <c r="D235" s="1">
        <v>169</v>
      </c>
    </row>
    <row r="236" spans="1:4" ht="12">
      <c r="A236" s="9"/>
      <c r="B236" s="50" t="s">
        <v>92</v>
      </c>
      <c r="C236" s="1"/>
      <c r="D236" s="1">
        <v>77</v>
      </c>
    </row>
    <row r="237" spans="1:4" ht="12">
      <c r="A237" s="9"/>
      <c r="B237" s="50" t="s">
        <v>18</v>
      </c>
      <c r="C237" s="1"/>
      <c r="D237" s="1">
        <v>-246</v>
      </c>
    </row>
    <row r="238" spans="1:4" ht="12.75">
      <c r="A238" s="9">
        <v>3412</v>
      </c>
      <c r="B238" s="50" t="s">
        <v>46</v>
      </c>
      <c r="C238" s="1"/>
      <c r="D238" s="6">
        <f>SUM(D239:D240)</f>
        <v>0</v>
      </c>
    </row>
    <row r="239" spans="1:4" ht="12">
      <c r="A239" s="9"/>
      <c r="B239" s="50" t="s">
        <v>9</v>
      </c>
      <c r="C239" s="1"/>
      <c r="D239" s="1">
        <v>-461</v>
      </c>
    </row>
    <row r="240" spans="1:4" ht="12">
      <c r="A240" s="9"/>
      <c r="B240" s="50" t="s">
        <v>18</v>
      </c>
      <c r="C240" s="1"/>
      <c r="D240" s="1">
        <v>461</v>
      </c>
    </row>
    <row r="241" spans="1:4" ht="12.75">
      <c r="A241" s="9">
        <v>3413</v>
      </c>
      <c r="B241" s="50" t="s">
        <v>47</v>
      </c>
      <c r="C241" s="1"/>
      <c r="D241" s="6">
        <f>SUM(D242:D243)</f>
        <v>0</v>
      </c>
    </row>
    <row r="242" spans="1:4" ht="12">
      <c r="A242" s="9"/>
      <c r="B242" s="50" t="s">
        <v>92</v>
      </c>
      <c r="C242" s="1"/>
      <c r="D242" s="1">
        <v>-625</v>
      </c>
    </row>
    <row r="243" spans="1:4" ht="12">
      <c r="A243" s="9"/>
      <c r="B243" s="50" t="s">
        <v>18</v>
      </c>
      <c r="C243" s="1"/>
      <c r="D243" s="1">
        <v>625</v>
      </c>
    </row>
    <row r="244" spans="1:4" ht="12.75">
      <c r="A244" s="9">
        <v>3421</v>
      </c>
      <c r="B244" s="50" t="s">
        <v>102</v>
      </c>
      <c r="C244" s="1"/>
      <c r="D244" s="6">
        <f>SUM(D245:D247)</f>
        <v>0</v>
      </c>
    </row>
    <row r="245" spans="1:4" ht="12">
      <c r="A245" s="9"/>
      <c r="B245" s="50" t="s">
        <v>9</v>
      </c>
      <c r="C245" s="1"/>
      <c r="D245" s="1">
        <v>-870</v>
      </c>
    </row>
    <row r="246" spans="1:4" ht="12">
      <c r="A246" s="9"/>
      <c r="B246" s="50" t="s">
        <v>92</v>
      </c>
      <c r="C246" s="1"/>
      <c r="D246" s="1">
        <v>-250</v>
      </c>
    </row>
    <row r="247" spans="1:4" ht="12">
      <c r="A247" s="9"/>
      <c r="B247" s="50" t="s">
        <v>18</v>
      </c>
      <c r="C247" s="1"/>
      <c r="D247" s="1">
        <v>1120</v>
      </c>
    </row>
    <row r="248" spans="1:4" ht="12.75">
      <c r="A248" s="9">
        <v>3422</v>
      </c>
      <c r="B248" s="50" t="s">
        <v>103</v>
      </c>
      <c r="C248" s="1"/>
      <c r="D248" s="6">
        <f>SUM(D249:D252)</f>
        <v>0</v>
      </c>
    </row>
    <row r="249" spans="1:4" ht="12">
      <c r="A249" s="9"/>
      <c r="B249" s="50" t="s">
        <v>9</v>
      </c>
      <c r="C249" s="1"/>
      <c r="D249" s="1">
        <v>-2000</v>
      </c>
    </row>
    <row r="250" spans="1:4" ht="12">
      <c r="A250" s="9"/>
      <c r="B250" s="50" t="s">
        <v>92</v>
      </c>
      <c r="C250" s="1"/>
      <c r="D250" s="1">
        <v>-1114</v>
      </c>
    </row>
    <row r="251" spans="1:4" ht="12">
      <c r="A251" s="9"/>
      <c r="B251" s="50" t="s">
        <v>18</v>
      </c>
      <c r="C251" s="1"/>
      <c r="D251" s="1">
        <v>8114</v>
      </c>
    </row>
    <row r="252" spans="1:4" ht="12">
      <c r="A252" s="9"/>
      <c r="B252" s="50" t="s">
        <v>20</v>
      </c>
      <c r="C252" s="1"/>
      <c r="D252" s="1">
        <v>-5000</v>
      </c>
    </row>
    <row r="253" spans="1:4" ht="12.75">
      <c r="A253" s="9">
        <v>3423</v>
      </c>
      <c r="B253" s="50" t="s">
        <v>48</v>
      </c>
      <c r="C253" s="1"/>
      <c r="D253" s="6">
        <f>SUM(D254:D255)</f>
        <v>0</v>
      </c>
    </row>
    <row r="254" spans="1:4" ht="12">
      <c r="A254" s="9"/>
      <c r="B254" s="50" t="s">
        <v>18</v>
      </c>
      <c r="C254" s="1"/>
      <c r="D254" s="1">
        <v>-300</v>
      </c>
    </row>
    <row r="255" spans="1:4" ht="12">
      <c r="A255" s="9"/>
      <c r="B255" s="50" t="s">
        <v>29</v>
      </c>
      <c r="C255" s="1"/>
      <c r="D255" s="1">
        <v>300</v>
      </c>
    </row>
    <row r="256" spans="1:4" ht="12.75">
      <c r="A256" s="9">
        <v>3424</v>
      </c>
      <c r="B256" s="50" t="s">
        <v>104</v>
      </c>
      <c r="C256" s="1"/>
      <c r="D256" s="6">
        <f>SUM(D257:D259)</f>
        <v>0</v>
      </c>
    </row>
    <row r="257" spans="1:4" ht="12">
      <c r="A257" s="9"/>
      <c r="B257" s="50" t="s">
        <v>9</v>
      </c>
      <c r="C257" s="1"/>
      <c r="D257" s="1">
        <v>-2000</v>
      </c>
    </row>
    <row r="258" spans="1:4" ht="12">
      <c r="A258" s="9"/>
      <c r="B258" s="50" t="s">
        <v>92</v>
      </c>
      <c r="C258" s="1"/>
      <c r="D258" s="1">
        <v>-1806</v>
      </c>
    </row>
    <row r="259" spans="1:4" ht="12">
      <c r="A259" s="9"/>
      <c r="B259" s="50" t="s">
        <v>18</v>
      </c>
      <c r="C259" s="1"/>
      <c r="D259" s="1">
        <v>3806</v>
      </c>
    </row>
    <row r="260" spans="1:4" ht="12.75">
      <c r="A260" s="8" t="s">
        <v>49</v>
      </c>
      <c r="B260" s="5"/>
      <c r="C260" s="1"/>
      <c r="D260" s="6">
        <f>SUM(D256+D253+D248+D244+D241+D238+D234+D230+D227+D222+D217+D214+D209+D201+D197+D194+D189+D186+D192+D220)</f>
        <v>7735</v>
      </c>
    </row>
    <row r="261" spans="1:4" ht="12.75">
      <c r="A261" s="8"/>
      <c r="B261" s="13"/>
      <c r="C261" s="1"/>
      <c r="D261" s="1"/>
    </row>
    <row r="262" spans="1:4" ht="12.75">
      <c r="A262" s="8" t="s">
        <v>57</v>
      </c>
      <c r="B262" s="13"/>
      <c r="C262" s="1"/>
      <c r="D262" s="1"/>
    </row>
    <row r="263" spans="1:4" ht="12.75">
      <c r="A263" s="9">
        <v>4014</v>
      </c>
      <c r="B263" s="33" t="s">
        <v>105</v>
      </c>
      <c r="C263" s="1"/>
      <c r="D263" s="6">
        <f>SUM(D264:D265)</f>
        <v>0</v>
      </c>
    </row>
    <row r="264" spans="1:4" ht="12.75">
      <c r="A264" s="8"/>
      <c r="B264" s="13" t="s">
        <v>18</v>
      </c>
      <c r="C264" s="1"/>
      <c r="D264" s="1">
        <v>-12799</v>
      </c>
    </row>
    <row r="265" spans="1:4" ht="12.75">
      <c r="A265" s="8"/>
      <c r="B265" s="13" t="s">
        <v>20</v>
      </c>
      <c r="C265" s="1"/>
      <c r="D265" s="1">
        <v>12799</v>
      </c>
    </row>
    <row r="266" spans="1:4" ht="12.75">
      <c r="A266" s="9">
        <v>4120</v>
      </c>
      <c r="B266" s="33" t="s">
        <v>106</v>
      </c>
      <c r="C266" s="1"/>
      <c r="D266" s="6">
        <f>SUM(D267:D268)</f>
        <v>0</v>
      </c>
    </row>
    <row r="267" spans="1:4" ht="12.75">
      <c r="A267" s="8"/>
      <c r="B267" s="13" t="s">
        <v>18</v>
      </c>
      <c r="C267" s="1"/>
      <c r="D267" s="1">
        <v>107</v>
      </c>
    </row>
    <row r="268" spans="1:4" ht="12.75">
      <c r="A268" s="8"/>
      <c r="B268" s="13" t="s">
        <v>30</v>
      </c>
      <c r="C268" s="1"/>
      <c r="D268" s="1">
        <v>-107</v>
      </c>
    </row>
    <row r="269" spans="1:4" ht="12.75">
      <c r="A269" s="9">
        <v>4122</v>
      </c>
      <c r="B269" s="13" t="s">
        <v>107</v>
      </c>
      <c r="C269" s="1"/>
      <c r="D269" s="39">
        <f>SUM(D270:D271)</f>
        <v>-4681</v>
      </c>
    </row>
    <row r="270" spans="1:4" ht="12.75">
      <c r="A270" s="9"/>
      <c r="B270" s="13" t="s">
        <v>20</v>
      </c>
      <c r="C270" s="1"/>
      <c r="D270" s="4">
        <v>356</v>
      </c>
    </row>
    <row r="271" spans="1:4" ht="12.75">
      <c r="A271" s="9"/>
      <c r="B271" s="13" t="s">
        <v>30</v>
      </c>
      <c r="C271" s="1"/>
      <c r="D271" s="4">
        <v>-5037</v>
      </c>
    </row>
    <row r="272" spans="1:4" ht="12.75">
      <c r="A272" s="9">
        <v>4141</v>
      </c>
      <c r="B272" s="13" t="s">
        <v>121</v>
      </c>
      <c r="C272" s="1"/>
      <c r="D272" s="6">
        <f>SUM(D273:D275)</f>
        <v>0</v>
      </c>
    </row>
    <row r="273" spans="1:4" ht="12.75">
      <c r="A273" s="9"/>
      <c r="B273" s="13" t="s">
        <v>18</v>
      </c>
      <c r="C273" s="1"/>
      <c r="D273" s="1">
        <v>25</v>
      </c>
    </row>
    <row r="274" spans="1:4" ht="12.75">
      <c r="A274" s="9"/>
      <c r="B274" s="13" t="s">
        <v>122</v>
      </c>
      <c r="C274" s="1"/>
      <c r="D274" s="4">
        <v>-25329</v>
      </c>
    </row>
    <row r="275" spans="1:4" ht="12.75">
      <c r="A275" s="9"/>
      <c r="B275" s="13" t="s">
        <v>20</v>
      </c>
      <c r="C275" s="1"/>
      <c r="D275" s="4">
        <v>25304</v>
      </c>
    </row>
    <row r="276" spans="1:4" ht="12.75">
      <c r="A276" s="9">
        <v>4221</v>
      </c>
      <c r="B276" s="33" t="s">
        <v>109</v>
      </c>
      <c r="C276" s="1"/>
      <c r="D276" s="4">
        <v>142</v>
      </c>
    </row>
    <row r="277" spans="1:4" ht="12">
      <c r="A277" s="9">
        <v>4265</v>
      </c>
      <c r="B277" s="33" t="s">
        <v>50</v>
      </c>
      <c r="C277" s="1"/>
      <c r="D277" s="1">
        <v>-2996</v>
      </c>
    </row>
    <row r="278" spans="1:4" ht="12">
      <c r="A278" s="9">
        <v>4321</v>
      </c>
      <c r="B278" s="33" t="s">
        <v>108</v>
      </c>
      <c r="C278" s="1"/>
      <c r="D278" s="1">
        <v>3112</v>
      </c>
    </row>
    <row r="279" spans="1:4" ht="12">
      <c r="A279" s="9">
        <v>4322</v>
      </c>
      <c r="B279" s="33" t="s">
        <v>110</v>
      </c>
      <c r="C279" s="1"/>
      <c r="D279" s="1">
        <v>-142</v>
      </c>
    </row>
    <row r="280" spans="1:4" ht="12">
      <c r="A280" s="9">
        <v>4323</v>
      </c>
      <c r="B280" s="33" t="s">
        <v>111</v>
      </c>
      <c r="C280" s="1"/>
      <c r="D280" s="1">
        <v>-116</v>
      </c>
    </row>
    <row r="281" spans="1:4" ht="12.75">
      <c r="A281" s="8" t="s">
        <v>58</v>
      </c>
      <c r="B281" s="12"/>
      <c r="C281" s="1"/>
      <c r="D281" s="6">
        <f>SUM(D263+D266+D269+D272+D276+D277+D278+D279+D280)</f>
        <v>-4681</v>
      </c>
    </row>
    <row r="282" spans="1:4" ht="12.75">
      <c r="A282" s="8"/>
      <c r="B282" s="12"/>
      <c r="C282" s="1"/>
      <c r="D282" s="6"/>
    </row>
    <row r="283" spans="1:4" ht="12.75">
      <c r="A283" s="8" t="s">
        <v>133</v>
      </c>
      <c r="B283" s="12"/>
      <c r="C283" s="1"/>
      <c r="D283" s="6"/>
    </row>
    <row r="284" spans="1:4" ht="12">
      <c r="A284" s="9">
        <v>5023</v>
      </c>
      <c r="B284" s="52" t="s">
        <v>134</v>
      </c>
      <c r="C284" s="1"/>
      <c r="D284" s="1">
        <v>197586</v>
      </c>
    </row>
    <row r="285" spans="1:4" ht="12.75">
      <c r="A285" s="8" t="s">
        <v>133</v>
      </c>
      <c r="B285" s="12"/>
      <c r="C285" s="1"/>
      <c r="D285" s="6">
        <v>197586</v>
      </c>
    </row>
    <row r="286" spans="1:4" ht="12.75">
      <c r="A286" s="8"/>
      <c r="B286" s="12"/>
      <c r="C286" s="1"/>
      <c r="D286" s="6"/>
    </row>
    <row r="287" spans="1:4" ht="12.75">
      <c r="A287" s="8" t="s">
        <v>135</v>
      </c>
      <c r="B287" s="12"/>
      <c r="C287" s="1"/>
      <c r="D287" s="6"/>
    </row>
    <row r="288" spans="1:4" ht="12">
      <c r="A288" s="9">
        <v>6126</v>
      </c>
      <c r="B288" s="52" t="s">
        <v>134</v>
      </c>
      <c r="C288" s="1"/>
      <c r="D288" s="1">
        <v>-197586</v>
      </c>
    </row>
    <row r="289" spans="1:4" ht="12">
      <c r="A289" s="9">
        <v>6127</v>
      </c>
      <c r="B289" s="12" t="s">
        <v>136</v>
      </c>
      <c r="C289" s="1"/>
      <c r="D289" s="1">
        <v>-1119545</v>
      </c>
    </row>
    <row r="290" spans="1:4" ht="12.75">
      <c r="A290" s="8" t="s">
        <v>135</v>
      </c>
      <c r="B290" s="12"/>
      <c r="C290" s="1"/>
      <c r="D290" s="6">
        <f>SUM(D288:D289)</f>
        <v>-1317131</v>
      </c>
    </row>
    <row r="291" spans="1:4" ht="12">
      <c r="A291" s="9"/>
      <c r="B291" s="12"/>
      <c r="C291" s="1"/>
      <c r="D291" s="1"/>
    </row>
    <row r="292" spans="1:4" ht="13.5">
      <c r="A292" s="21" t="s">
        <v>21</v>
      </c>
      <c r="B292" s="17"/>
      <c r="C292" s="6">
        <f>C111</f>
        <v>-293229</v>
      </c>
      <c r="D292" s="6">
        <f>SUM(D290+D285+D281+D260+D177+D166+D117)</f>
        <v>-1004238</v>
      </c>
    </row>
    <row r="293" spans="1:4" ht="13.5">
      <c r="A293" s="21"/>
      <c r="B293" s="17"/>
      <c r="C293" s="6"/>
      <c r="D293" s="6"/>
    </row>
    <row r="294" spans="1:4" ht="12.75">
      <c r="A294" s="8" t="s">
        <v>59</v>
      </c>
      <c r="B294" s="12"/>
      <c r="C294" s="1"/>
      <c r="D294" s="1"/>
    </row>
    <row r="295" spans="1:4" ht="12">
      <c r="A295" s="9">
        <v>6110</v>
      </c>
      <c r="B295" s="47" t="s">
        <v>14</v>
      </c>
      <c r="C295" s="1"/>
      <c r="D295" s="1">
        <v>711009</v>
      </c>
    </row>
    <row r="296" spans="1:4" ht="12.75">
      <c r="A296" s="8" t="s">
        <v>60</v>
      </c>
      <c r="B296" s="12"/>
      <c r="C296" s="1"/>
      <c r="D296" s="6">
        <f>SUM(D295)</f>
        <v>711009</v>
      </c>
    </row>
    <row r="297" spans="1:4" ht="13.5">
      <c r="A297" s="22"/>
      <c r="B297" s="23"/>
      <c r="C297" s="1"/>
      <c r="D297" s="1"/>
    </row>
    <row r="298" spans="1:7" ht="13.5">
      <c r="A298" s="15" t="s">
        <v>15</v>
      </c>
      <c r="B298" s="16"/>
      <c r="C298" s="6">
        <f>SUM(C292+C25)</f>
        <v>-252640</v>
      </c>
      <c r="D298" s="6">
        <f>SUM(D296+D25+D292)</f>
        <v>-252640</v>
      </c>
      <c r="E298" s="34"/>
      <c r="F298" s="35"/>
      <c r="G298" s="19"/>
    </row>
    <row r="299" spans="1:4" ht="12">
      <c r="A299" s="11"/>
      <c r="B299" s="16"/>
      <c r="C299" s="10"/>
      <c r="D299" s="10"/>
    </row>
    <row r="301" ht="12">
      <c r="B301" s="32"/>
    </row>
  </sheetData>
  <sheetProtection/>
  <mergeCells count="3">
    <mergeCell ref="A1:D1"/>
    <mergeCell ref="A2:D2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&amp;C&amp;P.oldal</oddFooter>
  </headerFooter>
  <rowBreaks count="4" manualBreakCount="4">
    <brk id="69" max="255" man="1"/>
    <brk id="136" max="255" man="1"/>
    <brk id="205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2018-01-17T13:36:36Z</cp:lastPrinted>
  <dcterms:created xsi:type="dcterms:W3CDTF">2015-04-22T08:22:53Z</dcterms:created>
  <dcterms:modified xsi:type="dcterms:W3CDTF">2018-01-17T15:23:03Z</dcterms:modified>
  <cp:category/>
  <cp:version/>
  <cp:contentType/>
  <cp:contentStatus/>
</cp:coreProperties>
</file>