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600" windowHeight="11760" activeTab="0"/>
  </bookViews>
  <sheets>
    <sheet name="2019 augusztus (3)" sheetId="1" r:id="rId1"/>
  </sheets>
  <definedNames/>
  <calcPr fullCalcOnLoad="1"/>
</workbook>
</file>

<file path=xl/sharedStrings.xml><?xml version="1.0" encoding="utf-8"?>
<sst xmlns="http://schemas.openxmlformats.org/spreadsheetml/2006/main" count="257" uniqueCount="141">
  <si>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</si>
  <si>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</si>
  <si>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</si>
  <si>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</si>
  <si>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</si>
  <si>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</si>
  <si>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1/b. sz. melléklet összesen</t>
  </si>
  <si>
    <t>Csicsergő Óvoda</t>
  </si>
  <si>
    <t>Személyi juttatások</t>
  </si>
  <si>
    <t>Csudafa Óvoda</t>
  </si>
  <si>
    <t>Kerekerdő Óvoda</t>
  </si>
  <si>
    <t>Kicsi Bocs Óvoda</t>
  </si>
  <si>
    <t>Napfény Óvoda</t>
  </si>
  <si>
    <t xml:space="preserve">Ferencvárosi Intézmény Üzemeltetési Központ </t>
  </si>
  <si>
    <t>Ferencvárosi Egyesített Bölcsődék</t>
  </si>
  <si>
    <t xml:space="preserve">FESZGYI   </t>
  </si>
  <si>
    <t>2. sz. melléklet összesen</t>
  </si>
  <si>
    <t>Polgármesteri hivatal igazgatási kiadásai</t>
  </si>
  <si>
    <t>Közterületfelügyelet</t>
  </si>
  <si>
    <t xml:space="preserve">I. Állami pénzeszköz átvétellel kapcsolatos előirányzat módosítás </t>
  </si>
  <si>
    <t>Általános tartalék</t>
  </si>
  <si>
    <t>Mindösszesen</t>
  </si>
  <si>
    <t>6. sz. melléklet</t>
  </si>
  <si>
    <t>6. sz. melléklet összesen</t>
  </si>
  <si>
    <t>Dologi kiadások</t>
  </si>
  <si>
    <t>Egyéb működési célú támogatások bevételei Áh-n belülről</t>
  </si>
  <si>
    <t xml:space="preserve"> Települési önkormányzatok kulturális feladatainak támogatása</t>
  </si>
  <si>
    <t xml:space="preserve">    -  Kiegészítő gyermekvédelmi támogatás  EMMI fejezetből</t>
  </si>
  <si>
    <t>Települési önkormányzatok szoc. és gyermekj. és gyermekétk. feladatainak tám.</t>
  </si>
  <si>
    <t>Munkaad. terhelő jár. és szoc. hozzáj adó</t>
  </si>
  <si>
    <t>3/a. sz. melléklet összesen</t>
  </si>
  <si>
    <t>3/b. sz. melléklet összesen</t>
  </si>
  <si>
    <t>3/c. sz. melléklet</t>
  </si>
  <si>
    <t>Sor-szám</t>
  </si>
  <si>
    <t>II. Testületi döntést igénylő előirányzat módosítás</t>
  </si>
  <si>
    <t>II. Képviselőtestületi döntést igénylő előirányzat módosítások összesen</t>
  </si>
  <si>
    <t>Beruházások</t>
  </si>
  <si>
    <t>A 2019. évi költségvetés módosítása</t>
  </si>
  <si>
    <r>
      <t xml:space="preserve">Helyi önkormányzatok működésének általános támogatása </t>
    </r>
    <r>
      <rPr>
        <b/>
        <i/>
        <sz val="10"/>
        <rFont val="Arial CE"/>
        <family val="0"/>
      </rPr>
      <t xml:space="preserve"> </t>
    </r>
  </si>
  <si>
    <t xml:space="preserve">2. sz. melléklet </t>
  </si>
  <si>
    <t>Egyéb működési célú támogatások bevételei államháztartáson belülről</t>
  </si>
  <si>
    <t>Epres Óvoda</t>
  </si>
  <si>
    <t>FESZGYI</t>
  </si>
  <si>
    <t xml:space="preserve">Települési önkormányzatok  egyes köznevelési feladat támogatása </t>
  </si>
  <si>
    <t>Elvonások és befizetések</t>
  </si>
  <si>
    <t>Ferencvárosi Egyesített Bölcsöde</t>
  </si>
  <si>
    <r>
      <t xml:space="preserve">2. sz. melléklet </t>
    </r>
    <r>
      <rPr>
        <b/>
        <sz val="10"/>
        <rFont val="Arial CE"/>
        <family val="2"/>
      </rPr>
      <t>összesen</t>
    </r>
  </si>
  <si>
    <t>Egyéb felhalmozási célú támogatás bevételei államháztartáson belülről</t>
  </si>
  <si>
    <t xml:space="preserve">Dologi kiadások </t>
  </si>
  <si>
    <t xml:space="preserve">Csudafa Óvoda </t>
  </si>
  <si>
    <t>Liliom Óvoda</t>
  </si>
  <si>
    <t>Méhecske Óvoda</t>
  </si>
  <si>
    <t>Ugrifüles Óvoda</t>
  </si>
  <si>
    <t>FEBI</t>
  </si>
  <si>
    <t>FMK</t>
  </si>
  <si>
    <t>Ferencvárosi Művelődési Központ</t>
  </si>
  <si>
    <t xml:space="preserve">    -  Bethlen Gábor Alap "Összetartozás napja Ferencvárosban 2019"  támogatás</t>
  </si>
  <si>
    <t>Rendkívüli gyermekvédelmi támogatás -Ellátottak pénzbeli juttatásai</t>
  </si>
  <si>
    <t>Testvérvárosi kapcsolatok -Dologi kiadások</t>
  </si>
  <si>
    <t xml:space="preserve">   - központi költségvetési támogatás</t>
  </si>
  <si>
    <t xml:space="preserve">   - Hajléktalan ellátással összefüggő feladatok</t>
  </si>
  <si>
    <t xml:space="preserve">   - Tehetségbarát Önkormányzat támogatás (Új Nemzedék Nonprofit Kft.)</t>
  </si>
  <si>
    <t>Lakáslemondás térítés, lakásbiztosíték visszafizetés</t>
  </si>
  <si>
    <t>Egyéb felhalmozási célú kiadások</t>
  </si>
  <si>
    <t>Ingatlanokkal kapcsolatos egyéb feladatok</t>
  </si>
  <si>
    <t>Humánszolgáltatási feladatok</t>
  </si>
  <si>
    <t>Munkaadókat terhelő járulékok</t>
  </si>
  <si>
    <t>Önkormányzati szakmai feladatokkal kapcsolatos kiadások</t>
  </si>
  <si>
    <t>Roma koncepció</t>
  </si>
  <si>
    <t>Polgármester tiszt. összefüggő egyéb feladatok</t>
  </si>
  <si>
    <t>Egyéb működési célú kiadások</t>
  </si>
  <si>
    <t>Egészségügyi prevenció</t>
  </si>
  <si>
    <t>Idősügyi Koncepció</t>
  </si>
  <si>
    <t>Ifjusági és drogprevenciós feladatok</t>
  </si>
  <si>
    <t>Humánszolgáltatási kiadványok</t>
  </si>
  <si>
    <t>Esélyegyenlőségi feladatok</t>
  </si>
  <si>
    <t>Kulturális koncepció</t>
  </si>
  <si>
    <t>Kommunikációs szolgáltatások</t>
  </si>
  <si>
    <t>Játszóterek, műfüves és sportpályák, fitness eszközök, zöldf. felúj.,</t>
  </si>
  <si>
    <t>Felújítások</t>
  </si>
  <si>
    <t xml:space="preserve">Felújításokkal kapcsolatos tervezések </t>
  </si>
  <si>
    <t>Lakás és helyiség felújítás</t>
  </si>
  <si>
    <t>Veszélyelhárítás</t>
  </si>
  <si>
    <t>Napfény Óvoda felújítása</t>
  </si>
  <si>
    <t>5. sz. melléklet (kiemelt ei. átcsoportosítás)</t>
  </si>
  <si>
    <t>Munkásszálló kialakítása</t>
  </si>
  <si>
    <t>Képviselők juttatása</t>
  </si>
  <si>
    <t>3/c. sz. melléklet összesen:</t>
  </si>
  <si>
    <t>4. sz. melléklet</t>
  </si>
  <si>
    <t>Mihálkovics játszótéren játszóvár beszerzése</t>
  </si>
  <si>
    <t>Ifjusági koncepció végrehajtásával összefüggő feladat - dologi</t>
  </si>
  <si>
    <t>Digitális tantermek beszerzése</t>
  </si>
  <si>
    <t xml:space="preserve">5. sz. melléklet </t>
  </si>
  <si>
    <t>3/d sz. melléklet</t>
  </si>
  <si>
    <t>Belső Pesti Tankerület támogatása (3 db digitális tanterem)</t>
  </si>
  <si>
    <t>3/a sz. melléklet</t>
  </si>
  <si>
    <t>Európai Uniós Választás</t>
  </si>
  <si>
    <t>Közüzemi díj és közös költség támogatása</t>
  </si>
  <si>
    <t>Adósságkezelési támogatás</t>
  </si>
  <si>
    <t>Karácsonyi támogatás</t>
  </si>
  <si>
    <t>Iskolakezdési támogatás</t>
  </si>
  <si>
    <t>Rendkívüli támogatás</t>
  </si>
  <si>
    <t>Ferencvárosi 65+</t>
  </si>
  <si>
    <t>Ferencvárosi internet támogatás</t>
  </si>
  <si>
    <t>Ferencvárosi diákbérlet</t>
  </si>
  <si>
    <t>Ellátottak juttatásai</t>
  </si>
  <si>
    <t>Csicsergő Óvoda - Beruházások</t>
  </si>
  <si>
    <t>Csudafa Óvoda - Beruházások</t>
  </si>
  <si>
    <t>Epres Óvoda - Beruházások</t>
  </si>
  <si>
    <t>Kerekerdő Óvoda - Beruházások</t>
  </si>
  <si>
    <t>Kicsi Bocs Óvoda - Beruházások</t>
  </si>
  <si>
    <t>Liliom Óvoda - Beruházások</t>
  </si>
  <si>
    <t>Méhecske Óvoda - Beruházások</t>
  </si>
  <si>
    <t>Napfény Óvoda - Beruházások</t>
  </si>
  <si>
    <t>Ugrifüles Óvoda - Beruházások</t>
  </si>
  <si>
    <t>FMK- Dologi kiadások</t>
  </si>
  <si>
    <t>Szociális és köznevelési feladatok - Egyéb működési célú kiadások</t>
  </si>
  <si>
    <t>Egyéb rendezvények - Dologi kiadások</t>
  </si>
  <si>
    <t>Városmarketing - Dologi kiadások</t>
  </si>
  <si>
    <t>FIÜK - Dologi kiadások</t>
  </si>
  <si>
    <t xml:space="preserve">   - Bérkompenzáció 2019. IV. - 2019. VII. hó</t>
  </si>
  <si>
    <t xml:space="preserve">   - Szociális ágazati összevont pótlék 2019. V-VIII.hó</t>
  </si>
  <si>
    <t xml:space="preserve">   - Kulturális pótlék szociális hozzájárulási adóval növelt összege 2019.V. -2019. VIII. hó</t>
  </si>
  <si>
    <r>
      <t>2. sz. melléklet</t>
    </r>
    <r>
      <rPr>
        <b/>
        <i/>
        <sz val="10"/>
        <rFont val="Arial CE"/>
        <family val="0"/>
      </rPr>
      <t xml:space="preserve"> (Bérkompenzáció 2019. IV. - 2019. VII. hó)</t>
    </r>
  </si>
  <si>
    <r>
      <t>3/a. sz. melléklet</t>
    </r>
    <r>
      <rPr>
        <b/>
        <i/>
        <sz val="10"/>
        <rFont val="Arial CE"/>
        <family val="0"/>
      </rPr>
      <t xml:space="preserve"> (Bérkompenzáció 2019. IV. - 2019. VII. hó)</t>
    </r>
  </si>
  <si>
    <r>
      <t>3/b. sz. melléklet</t>
    </r>
    <r>
      <rPr>
        <b/>
        <i/>
        <sz val="10"/>
        <rFont val="Arial CE"/>
        <family val="0"/>
      </rPr>
      <t xml:space="preserve"> (Bérkompenzáció 2019. IV. - 2019. VII. hó)</t>
    </r>
  </si>
  <si>
    <r>
      <t xml:space="preserve">   </t>
    </r>
    <r>
      <rPr>
        <i/>
        <sz val="10"/>
        <rFont val="Arial CE"/>
        <family val="0"/>
      </rPr>
      <t xml:space="preserve"> - EMMI Utcai szociális munka kieg. támogatása (300), 2019. III.név (1625)</t>
    </r>
  </si>
  <si>
    <t xml:space="preserve">   - Gyermekvédelmi támogatás EMMI fejezetből</t>
  </si>
  <si>
    <r>
      <t xml:space="preserve">2. sz. melléklet </t>
    </r>
    <r>
      <rPr>
        <b/>
        <i/>
        <sz val="10"/>
        <rFont val="Arial CE"/>
        <family val="0"/>
      </rPr>
      <t xml:space="preserve"> (EMMI Utcai szociális munka kieg.támogatása, 2019. III. név)</t>
    </r>
  </si>
  <si>
    <r>
      <t xml:space="preserve">2. sz. melléklet </t>
    </r>
    <r>
      <rPr>
        <b/>
        <i/>
        <sz val="10"/>
        <rFont val="Arial CE"/>
        <family val="0"/>
      </rPr>
      <t>összesen:</t>
    </r>
  </si>
  <si>
    <t>1/b. sz. melléklet összesen:</t>
  </si>
  <si>
    <t>1/c. sz. melléklet</t>
  </si>
  <si>
    <t>Fővárosi IPA visszafizetése</t>
  </si>
  <si>
    <t>1/c. sz. melléklet összesen</t>
  </si>
  <si>
    <t>Önkormányzati választás</t>
  </si>
  <si>
    <t>Egyéb működési célú támogatások bevételei államháztartáson belülről (1405+12.217)</t>
  </si>
  <si>
    <t>Személyi juttatások (645-1.090)</t>
  </si>
  <si>
    <t>Munkaadókat terhelő járulékok (95-114)</t>
  </si>
  <si>
    <t>Dologi kiadások (331-51-2.838))</t>
  </si>
  <si>
    <t>Személyi juttatások (5.500+9.054+2.922)</t>
  </si>
  <si>
    <t>Munkaadókat terhelő járulékok (1300+1667+1.120)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</si>
</sst>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[$-40E]yyyy\.\ mmmm\ d\.\,\ dddd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sz val="10"/>
      <color indexed="8"/>
      <name val="Arial CE"/>
      <family val="2"/>
    </font>
    <font>
      <sz val="11"/>
      <name val="Arial CE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centerContinuous"/>
      <protection/>
    </xf>
    <xf numFmtId="3" fontId="24" fillId="0" borderId="0" xfId="57" applyNumberFormat="1" applyFont="1" applyAlignment="1">
      <alignment horizontal="right"/>
      <protection/>
    </xf>
    <xf numFmtId="3" fontId="23" fillId="0" borderId="10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7" fillId="0" borderId="10" xfId="57" applyNumberFormat="1" applyFont="1" applyFill="1" applyBorder="1">
      <alignment/>
      <protection/>
    </xf>
    <xf numFmtId="3" fontId="23" fillId="0" borderId="11" xfId="57" applyNumberFormat="1" applyFont="1" applyBorder="1">
      <alignment/>
      <protection/>
    </xf>
    <xf numFmtId="3" fontId="16" fillId="0" borderId="11" xfId="57" applyNumberFormat="1" applyFont="1" applyBorder="1">
      <alignment/>
      <protection/>
    </xf>
    <xf numFmtId="3" fontId="16" fillId="0" borderId="10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2" xfId="0" applyNumberFormat="1" applyFont="1" applyFill="1" applyBorder="1" applyAlignment="1" applyProtection="1">
      <alignment/>
      <protection locked="0"/>
    </xf>
    <xf numFmtId="3" fontId="16" fillId="0" borderId="13" xfId="57" applyNumberFormat="1" applyFont="1" applyBorder="1">
      <alignment/>
      <protection/>
    </xf>
    <xf numFmtId="0" fontId="0" fillId="0" borderId="0" xfId="0" applyFont="1" applyAlignment="1">
      <alignment/>
    </xf>
    <xf numFmtId="3" fontId="27" fillId="0" borderId="10" xfId="57" applyNumberFormat="1" applyFont="1" applyBorder="1">
      <alignment/>
      <protection/>
    </xf>
    <xf numFmtId="3" fontId="27" fillId="0" borderId="13" xfId="57" applyNumberFormat="1" applyFont="1" applyBorder="1">
      <alignment/>
      <protection/>
    </xf>
    <xf numFmtId="3" fontId="23" fillId="0" borderId="10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27" fillId="0" borderId="11" xfId="57" applyNumberFormat="1" applyFont="1" applyBorder="1">
      <alignment/>
      <protection/>
    </xf>
    <xf numFmtId="0" fontId="27" fillId="0" borderId="14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4" fillId="0" borderId="15" xfId="57" applyNumberFormat="1" applyFont="1" applyBorder="1">
      <alignment/>
      <protection/>
    </xf>
    <xf numFmtId="3" fontId="24" fillId="0" borderId="15" xfId="57" applyNumberFormat="1" applyFont="1" applyBorder="1">
      <alignment/>
      <protection/>
    </xf>
    <xf numFmtId="3" fontId="27" fillId="0" borderId="15" xfId="57" applyNumberFormat="1" applyFont="1" applyBorder="1">
      <alignment/>
      <protection/>
    </xf>
    <xf numFmtId="0" fontId="0" fillId="0" borderId="0" xfId="0" applyAlignment="1">
      <alignment horizontal="left"/>
    </xf>
    <xf numFmtId="0" fontId="24" fillId="0" borderId="10" xfId="59" applyFont="1" applyFill="1" applyBorder="1" applyAlignment="1">
      <alignment/>
      <protection/>
    </xf>
    <xf numFmtId="0" fontId="24" fillId="0" borderId="10" xfId="59" applyFont="1" applyBorder="1" applyAlignment="1">
      <alignment/>
      <protection/>
    </xf>
    <xf numFmtId="3" fontId="31" fillId="0" borderId="15" xfId="57" applyNumberFormat="1" applyFont="1" applyFill="1" applyBorder="1" applyAlignment="1">
      <alignment vertical="center"/>
      <protection/>
    </xf>
    <xf numFmtId="0" fontId="30" fillId="0" borderId="16" xfId="58" applyFont="1" applyFill="1" applyBorder="1" applyAlignment="1">
      <alignment/>
      <protection/>
    </xf>
    <xf numFmtId="3" fontId="0" fillId="0" borderId="15" xfId="57" applyNumberFormat="1" applyFont="1" applyFill="1" applyBorder="1" applyAlignment="1">
      <alignment vertical="center"/>
      <protection/>
    </xf>
    <xf numFmtId="0" fontId="16" fillId="0" borderId="16" xfId="58" applyFont="1" applyFill="1" applyBorder="1" applyAlignment="1">
      <alignment/>
      <protection/>
    </xf>
    <xf numFmtId="3" fontId="16" fillId="0" borderId="13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7" xfId="57" applyNumberFormat="1" applyFont="1" applyFill="1" applyBorder="1" applyAlignment="1">
      <alignment vertical="center"/>
      <protection/>
    </xf>
    <xf numFmtId="3" fontId="23" fillId="0" borderId="16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horizontal="left" vertical="center"/>
      <protection/>
    </xf>
    <xf numFmtId="3" fontId="23" fillId="0" borderId="13" xfId="57" applyNumberFormat="1" applyFont="1" applyFill="1" applyBorder="1">
      <alignment/>
      <protection/>
    </xf>
    <xf numFmtId="3" fontId="23" fillId="0" borderId="18" xfId="57" applyNumberFormat="1" applyFont="1" applyFill="1" applyBorder="1" applyAlignment="1">
      <alignment vertical="center"/>
      <protection/>
    </xf>
    <xf numFmtId="3" fontId="24" fillId="0" borderId="13" xfId="57" applyNumberFormat="1" applyFont="1" applyFill="1" applyBorder="1">
      <alignment/>
      <protection/>
    </xf>
    <xf numFmtId="3" fontId="25" fillId="0" borderId="10" xfId="57" applyNumberFormat="1" applyFont="1" applyFill="1" applyBorder="1">
      <alignment/>
      <protection/>
    </xf>
    <xf numFmtId="3" fontId="16" fillId="0" borderId="10" xfId="0" applyNumberFormat="1" applyFont="1" applyFill="1" applyBorder="1" applyAlignment="1">
      <alignment/>
    </xf>
    <xf numFmtId="3" fontId="27" fillId="0" borderId="13" xfId="57" applyNumberFormat="1" applyFont="1" applyFill="1" applyBorder="1">
      <alignment/>
      <protection/>
    </xf>
    <xf numFmtId="3" fontId="30" fillId="0" borderId="19" xfId="59" applyNumberFormat="1" applyFont="1" applyFill="1" applyBorder="1" applyAlignment="1">
      <alignment/>
      <protection/>
    </xf>
    <xf numFmtId="3" fontId="23" fillId="0" borderId="11" xfId="57" applyNumberFormat="1" applyFont="1" applyFill="1" applyBorder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>
      <alignment horizontal="left"/>
    </xf>
    <xf numFmtId="3" fontId="27" fillId="0" borderId="11" xfId="57" applyNumberFormat="1" applyFont="1" applyFill="1" applyBorder="1">
      <alignment/>
      <protection/>
    </xf>
    <xf numFmtId="3" fontId="16" fillId="0" borderId="10" xfId="0" applyNumberFormat="1" applyFont="1" applyFill="1" applyBorder="1" applyAlignment="1">
      <alignment/>
    </xf>
    <xf numFmtId="0" fontId="32" fillId="0" borderId="10" xfId="57" applyFont="1" applyFill="1" applyBorder="1" applyAlignment="1">
      <alignment horizontal="left" vertical="top"/>
      <protection/>
    </xf>
    <xf numFmtId="0" fontId="32" fillId="0" borderId="13" xfId="57" applyFont="1" applyFill="1" applyBorder="1" applyAlignment="1">
      <alignment horizontal="left" vertical="top"/>
      <protection/>
    </xf>
    <xf numFmtId="3" fontId="28" fillId="0" borderId="10" xfId="57" applyNumberFormat="1" applyFont="1" applyFill="1" applyBorder="1" applyAlignment="1">
      <alignment vertical="center"/>
      <protection/>
    </xf>
    <xf numFmtId="3" fontId="31" fillId="0" borderId="10" xfId="57" applyNumberFormat="1" applyFont="1" applyFill="1" applyBorder="1">
      <alignment/>
      <protection/>
    </xf>
    <xf numFmtId="3" fontId="31" fillId="0" borderId="10" xfId="57" applyNumberFormat="1" applyFont="1" applyFill="1" applyBorder="1" applyAlignment="1">
      <alignment vertical="center"/>
      <protection/>
    </xf>
    <xf numFmtId="3" fontId="0" fillId="0" borderId="16" xfId="5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/>
    </xf>
    <xf numFmtId="3" fontId="24" fillId="0" borderId="19" xfId="57" applyNumberFormat="1" applyFont="1" applyFill="1" applyBorder="1">
      <alignment/>
      <protection/>
    </xf>
    <xf numFmtId="3" fontId="16" fillId="0" borderId="10" xfId="60" applyNumberFormat="1" applyFont="1" applyFill="1" applyBorder="1" applyAlignment="1" applyProtection="1">
      <alignment horizontal="center"/>
      <protection locked="0"/>
    </xf>
    <xf numFmtId="0" fontId="16" fillId="0" borderId="10" xfId="60" applyFont="1" applyFill="1" applyBorder="1" applyProtection="1">
      <alignment/>
      <protection locked="0"/>
    </xf>
    <xf numFmtId="3" fontId="27" fillId="0" borderId="16" xfId="57" applyNumberFormat="1" applyFont="1" applyFill="1" applyBorder="1">
      <alignment/>
      <protection/>
    </xf>
    <xf numFmtId="3" fontId="24" fillId="0" borderId="12" xfId="57" applyNumberFormat="1" applyFont="1" applyFill="1" applyBorder="1">
      <alignment/>
      <protection/>
    </xf>
    <xf numFmtId="0" fontId="27" fillId="0" borderId="10" xfId="59" applyFont="1" applyFill="1" applyBorder="1" applyAlignment="1">
      <alignment/>
      <protection/>
    </xf>
    <xf numFmtId="3" fontId="26" fillId="0" borderId="11" xfId="57" applyNumberFormat="1" applyFont="1" applyFill="1" applyBorder="1">
      <alignment/>
      <protection/>
    </xf>
    <xf numFmtId="3" fontId="16" fillId="0" borderId="14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23" fillId="0" borderId="10" xfId="57" applyNumberFormat="1" applyFont="1" applyFill="1" applyBorder="1">
      <alignment/>
      <protection/>
    </xf>
    <xf numFmtId="3" fontId="33" fillId="0" borderId="11" xfId="57" applyNumberFormat="1" applyFont="1" applyFill="1" applyBorder="1">
      <alignment/>
      <protection/>
    </xf>
    <xf numFmtId="3" fontId="16" fillId="0" borderId="11" xfId="57" applyNumberFormat="1" applyFont="1" applyFill="1" applyBorder="1">
      <alignment/>
      <protection/>
    </xf>
    <xf numFmtId="0" fontId="16" fillId="0" borderId="10" xfId="59" applyFont="1" applyBorder="1" applyAlignment="1">
      <alignment/>
      <protection/>
    </xf>
    <xf numFmtId="3" fontId="24" fillId="0" borderId="10" xfId="59" applyNumberFormat="1" applyFont="1" applyBorder="1" applyAlignment="1">
      <alignment/>
      <protection/>
    </xf>
    <xf numFmtId="3" fontId="16" fillId="0" borderId="12" xfId="60" applyNumberFormat="1" applyFont="1" applyFill="1" applyBorder="1" applyAlignment="1">
      <alignment horizontal="center"/>
      <protection/>
    </xf>
    <xf numFmtId="3" fontId="27" fillId="0" borderId="20" xfId="57" applyNumberFormat="1" applyFont="1" applyFill="1" applyBorder="1">
      <alignment/>
      <protection/>
    </xf>
    <xf numFmtId="0" fontId="16" fillId="0" borderId="10" xfId="60" applyFont="1" applyFill="1" applyBorder="1">
      <alignment/>
      <protection/>
    </xf>
    <xf numFmtId="0" fontId="16" fillId="0" borderId="13" xfId="59" applyFont="1" applyBorder="1" applyAlignment="1">
      <alignment/>
      <protection/>
    </xf>
    <xf numFmtId="3" fontId="16" fillId="0" borderId="20" xfId="57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2" xfId="60" applyNumberFormat="1" applyFont="1" applyFill="1" applyBorder="1" applyAlignment="1" applyProtection="1">
      <alignment horizontal="center"/>
      <protection locked="0"/>
    </xf>
    <xf numFmtId="3" fontId="24" fillId="0" borderId="13" xfId="57" applyNumberFormat="1" applyFont="1" applyFill="1" applyBorder="1">
      <alignment/>
      <protection/>
    </xf>
    <xf numFmtId="0" fontId="27" fillId="0" borderId="13" xfId="59" applyFont="1" applyBorder="1" applyAlignment="1">
      <alignment/>
      <protection/>
    </xf>
    <xf numFmtId="0" fontId="27" fillId="0" borderId="10" xfId="59" applyFont="1" applyBorder="1" applyAlignment="1">
      <alignment/>
      <protection/>
    </xf>
    <xf numFmtId="0" fontId="34" fillId="0" borderId="0" xfId="0" applyFont="1" applyAlignment="1">
      <alignment/>
    </xf>
    <xf numFmtId="3" fontId="16" fillId="0" borderId="19" xfId="57" applyNumberFormat="1" applyFont="1" applyFill="1" applyBorder="1">
      <alignment/>
      <protection/>
    </xf>
    <xf numFmtId="3" fontId="16" fillId="0" borderId="19" xfId="57" applyNumberFormat="1" applyFont="1" applyFill="1" applyBorder="1">
      <alignment/>
      <protection/>
    </xf>
    <xf numFmtId="0" fontId="26" fillId="0" borderId="13" xfId="57" applyFont="1" applyFill="1" applyBorder="1" applyAlignment="1">
      <alignment horizontal="left" vertical="top"/>
      <protection/>
    </xf>
    <xf numFmtId="3" fontId="24" fillId="0" borderId="19" xfId="57" applyNumberFormat="1" applyFont="1" applyFill="1" applyBorder="1">
      <alignment/>
      <protection/>
    </xf>
    <xf numFmtId="3" fontId="16" fillId="0" borderId="16" xfId="57" applyNumberFormat="1" applyFont="1" applyFill="1" applyBorder="1">
      <alignment/>
      <protection/>
    </xf>
    <xf numFmtId="3" fontId="24" fillId="0" borderId="11" xfId="57" applyNumberFormat="1" applyFont="1" applyFill="1" applyBorder="1">
      <alignment/>
      <protection/>
    </xf>
    <xf numFmtId="0" fontId="30" fillId="0" borderId="18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6" fillId="0" borderId="13" xfId="0" applyFont="1" applyFill="1" applyBorder="1" applyAlignment="1">
      <alignment horizontal="left" vertical="top"/>
    </xf>
    <xf numFmtId="0" fontId="27" fillId="0" borderId="13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3" fontId="16" fillId="0" borderId="19" xfId="0" applyNumberFormat="1" applyFont="1" applyFill="1" applyBorder="1" applyAlignment="1">
      <alignment/>
    </xf>
    <xf numFmtId="0" fontId="16" fillId="0" borderId="11" xfId="59" applyFont="1" applyBorder="1" applyAlignment="1">
      <alignment/>
      <protection/>
    </xf>
    <xf numFmtId="3" fontId="16" fillId="0" borderId="19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/>
      <protection locked="0"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0" fontId="29" fillId="0" borderId="0" xfId="0" applyFont="1" applyAlignment="1">
      <alignment/>
    </xf>
    <xf numFmtId="3" fontId="24" fillId="0" borderId="15" xfId="57" applyNumberFormat="1" applyFont="1" applyBorder="1" applyAlignment="1">
      <alignment horizontal="center" vertical="center" wrapText="1"/>
      <protection/>
    </xf>
    <xf numFmtId="3" fontId="24" fillId="0" borderId="19" xfId="57" applyNumberFormat="1" applyFont="1" applyBorder="1" applyAlignment="1">
      <alignment horizontal="center" vertical="center" wrapText="1"/>
      <protection/>
    </xf>
    <xf numFmtId="3" fontId="23" fillId="0" borderId="15" xfId="57" applyNumberFormat="1" applyFont="1" applyBorder="1" applyAlignment="1">
      <alignment horizontal="center" vertical="center"/>
      <protection/>
    </xf>
    <xf numFmtId="3" fontId="23" fillId="0" borderId="19" xfId="57" applyNumberFormat="1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Normál_2014.évi költségvetés tervezés jan1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241">
      <selection activeCell="D236" sqref="D236"/>
    </sheetView>
  </sheetViews>
  <sheetFormatPr defaultColWidth="9.140625" defaultRowHeight="12.75"/>
  <cols>
    <col min="1" max="1" width="5.8515625" style="0" customWidth="1"/>
    <col min="2" max="2" width="91.421875" style="0" customWidth="1"/>
    <col min="3" max="4" width="11.7109375" style="0" customWidth="1"/>
  </cols>
  <sheetData>
    <row r="1" spans="1:4" ht="15.75">
      <c r="A1" s="102" t="s">
        <v>37</v>
      </c>
      <c r="B1" s="103"/>
      <c r="C1" s="103"/>
      <c r="D1" s="103"/>
    </row>
    <row r="2" spans="1:4" ht="12.75">
      <c r="A2" s="104"/>
      <c r="B2" s="105"/>
      <c r="C2" s="105"/>
      <c r="D2" s="105"/>
    </row>
    <row r="3" spans="1:4" ht="15.75">
      <c r="A3" s="2"/>
      <c r="B3" s="1"/>
      <c r="C3" s="1"/>
      <c r="D3" s="3" t="s">
        <v>0</v>
      </c>
    </row>
    <row r="4" spans="1:4" ht="15" customHeight="1">
      <c r="A4" s="106" t="s">
        <v>33</v>
      </c>
      <c r="B4" s="108" t="s">
        <v>1</v>
      </c>
      <c r="C4" s="108" t="s">
        <v>2</v>
      </c>
      <c r="D4" s="108" t="s">
        <v>3</v>
      </c>
    </row>
    <row r="5" spans="1:4" ht="15" customHeight="1">
      <c r="A5" s="107"/>
      <c r="B5" s="109"/>
      <c r="C5" s="109"/>
      <c r="D5" s="109"/>
    </row>
    <row r="6" spans="1:4" ht="15">
      <c r="A6" s="4"/>
      <c r="B6" s="4"/>
      <c r="C6" s="5"/>
      <c r="D6" s="5"/>
    </row>
    <row r="7" spans="1:4" ht="15">
      <c r="A7" s="4" t="s">
        <v>4</v>
      </c>
      <c r="B7" s="4"/>
      <c r="C7" s="5"/>
      <c r="D7" s="5"/>
    </row>
    <row r="8" spans="1:4" ht="15">
      <c r="A8" s="4"/>
      <c r="B8" s="4"/>
      <c r="C8" s="5"/>
      <c r="D8" s="5"/>
    </row>
    <row r="9" spans="1:4" ht="14.25" customHeight="1">
      <c r="A9" s="5" t="s">
        <v>5</v>
      </c>
      <c r="B9" s="4"/>
      <c r="C9" s="5"/>
      <c r="D9" s="5"/>
    </row>
    <row r="10" spans="1:4" ht="12.75">
      <c r="A10" s="12">
        <v>1011</v>
      </c>
      <c r="B10" s="31" t="s">
        <v>38</v>
      </c>
      <c r="C10" s="5">
        <f>C11</f>
        <v>2284</v>
      </c>
      <c r="D10" s="5"/>
    </row>
    <row r="11" spans="1:4" ht="12.75">
      <c r="A11" s="12"/>
      <c r="B11" s="65" t="s">
        <v>120</v>
      </c>
      <c r="C11" s="8">
        <v>2284</v>
      </c>
      <c r="D11" s="5"/>
    </row>
    <row r="12" spans="1:4" ht="12.75">
      <c r="A12" s="12">
        <v>1012</v>
      </c>
      <c r="B12" s="31" t="s">
        <v>43</v>
      </c>
      <c r="C12" s="13">
        <f>C13</f>
        <v>3434</v>
      </c>
      <c r="D12" s="5"/>
    </row>
    <row r="13" spans="1:4" ht="12.75">
      <c r="A13" s="12"/>
      <c r="B13" s="65" t="s">
        <v>59</v>
      </c>
      <c r="C13" s="8">
        <v>3434</v>
      </c>
      <c r="D13" s="5"/>
    </row>
    <row r="14" spans="1:4" ht="12.75">
      <c r="A14" s="12">
        <v>1013</v>
      </c>
      <c r="B14" s="30" t="s">
        <v>28</v>
      </c>
      <c r="C14" s="7">
        <f>SUM(C15:C17)</f>
        <v>31160</v>
      </c>
      <c r="D14" s="5"/>
    </row>
    <row r="15" spans="1:4" ht="12.75">
      <c r="A15" s="12"/>
      <c r="B15" s="65" t="s">
        <v>60</v>
      </c>
      <c r="C15" s="6">
        <v>2516</v>
      </c>
      <c r="D15" s="5"/>
    </row>
    <row r="16" spans="1:4" ht="12.75">
      <c r="A16" s="12"/>
      <c r="B16" s="65" t="s">
        <v>59</v>
      </c>
      <c r="C16" s="8">
        <v>-7702</v>
      </c>
      <c r="D16" s="5"/>
    </row>
    <row r="17" spans="1:4" ht="12.75">
      <c r="A17" s="11"/>
      <c r="B17" s="65" t="s">
        <v>121</v>
      </c>
      <c r="C17" s="8">
        <v>36346</v>
      </c>
      <c r="D17" s="5"/>
    </row>
    <row r="18" spans="1:4" ht="12.75">
      <c r="A18" s="13">
        <v>1014</v>
      </c>
      <c r="B18" s="30" t="s">
        <v>26</v>
      </c>
      <c r="C18" s="12">
        <f>C19</f>
        <v>2941</v>
      </c>
      <c r="D18" s="5"/>
    </row>
    <row r="19" spans="1:4" ht="13.5" customHeight="1">
      <c r="A19" s="19"/>
      <c r="B19" s="66" t="s">
        <v>122</v>
      </c>
      <c r="C19" s="17">
        <v>2941</v>
      </c>
      <c r="D19" s="5"/>
    </row>
    <row r="20" spans="1:4" ht="15">
      <c r="A20" s="5" t="s">
        <v>6</v>
      </c>
      <c r="B20" s="4"/>
      <c r="C20" s="7">
        <f>C10+C12+C14+C18</f>
        <v>39819</v>
      </c>
      <c r="D20" s="5"/>
    </row>
    <row r="21" spans="1:4" ht="15">
      <c r="A21" s="5"/>
      <c r="B21" s="4"/>
      <c r="C21" s="7"/>
      <c r="D21" s="5"/>
    </row>
    <row r="22" spans="1:4" ht="15">
      <c r="A22" s="13" t="s">
        <v>123</v>
      </c>
      <c r="B22" s="48"/>
      <c r="C22" s="5"/>
      <c r="D22" s="5"/>
    </row>
    <row r="23" spans="1:4" ht="12.75">
      <c r="A23" s="6">
        <v>2305</v>
      </c>
      <c r="B23" s="10" t="s">
        <v>7</v>
      </c>
      <c r="C23" s="5"/>
      <c r="D23" s="5">
        <f>SUM(D24:D25)</f>
        <v>26</v>
      </c>
    </row>
    <row r="24" spans="1:4" ht="12.75">
      <c r="A24" s="6"/>
      <c r="B24" s="21" t="s">
        <v>8</v>
      </c>
      <c r="C24" s="5"/>
      <c r="D24" s="17">
        <v>22</v>
      </c>
    </row>
    <row r="25" spans="1:4" ht="12.75">
      <c r="A25" s="6"/>
      <c r="B25" s="22" t="s">
        <v>29</v>
      </c>
      <c r="C25" s="5"/>
      <c r="D25" s="17">
        <v>4</v>
      </c>
    </row>
    <row r="26" spans="1:4" ht="12.75">
      <c r="A26" s="6">
        <v>2309</v>
      </c>
      <c r="B26" s="10" t="s">
        <v>9</v>
      </c>
      <c r="C26" s="5"/>
      <c r="D26" s="5">
        <f>SUM(D27:D28)</f>
        <v>37</v>
      </c>
    </row>
    <row r="27" spans="1:4" ht="12.75">
      <c r="A27" s="6"/>
      <c r="B27" s="21" t="s">
        <v>8</v>
      </c>
      <c r="C27" s="5"/>
      <c r="D27" s="17">
        <v>31</v>
      </c>
    </row>
    <row r="28" spans="1:4" ht="12.75">
      <c r="A28" s="6"/>
      <c r="B28" s="22" t="s">
        <v>29</v>
      </c>
      <c r="C28" s="5"/>
      <c r="D28" s="17">
        <v>6</v>
      </c>
    </row>
    <row r="29" spans="1:4" ht="12.75">
      <c r="A29" s="6">
        <v>2325</v>
      </c>
      <c r="B29" s="10" t="s">
        <v>11</v>
      </c>
      <c r="C29" s="5"/>
      <c r="D29" s="5">
        <f>SUM(D30:D31)</f>
        <v>81</v>
      </c>
    </row>
    <row r="30" spans="1:4" ht="12.75">
      <c r="A30" s="6"/>
      <c r="B30" s="21" t="s">
        <v>8</v>
      </c>
      <c r="C30" s="5"/>
      <c r="D30" s="17">
        <v>68</v>
      </c>
    </row>
    <row r="31" spans="1:4" ht="12.75">
      <c r="A31" s="6"/>
      <c r="B31" s="23" t="s">
        <v>29</v>
      </c>
      <c r="C31" s="5"/>
      <c r="D31" s="17">
        <v>13</v>
      </c>
    </row>
    <row r="32" spans="1:4" ht="12.75">
      <c r="A32" s="6">
        <v>2345</v>
      </c>
      <c r="B32" s="10" t="s">
        <v>12</v>
      </c>
      <c r="C32" s="5"/>
      <c r="D32" s="5">
        <f>SUM(D33:D34)</f>
        <v>57</v>
      </c>
    </row>
    <row r="33" spans="1:4" ht="12.75">
      <c r="A33" s="6"/>
      <c r="B33" s="21" t="s">
        <v>8</v>
      </c>
      <c r="C33" s="5"/>
      <c r="D33" s="17">
        <v>48</v>
      </c>
    </row>
    <row r="34" spans="1:4" ht="12.75">
      <c r="A34" s="6"/>
      <c r="B34" s="22" t="s">
        <v>29</v>
      </c>
      <c r="C34" s="5"/>
      <c r="D34" s="17">
        <v>9</v>
      </c>
    </row>
    <row r="35" spans="1:4" ht="12.75">
      <c r="A35" s="24">
        <v>2795</v>
      </c>
      <c r="B35" s="25" t="s">
        <v>13</v>
      </c>
      <c r="C35" s="5"/>
      <c r="D35" s="5">
        <f>SUM(D36:D37)</f>
        <v>226</v>
      </c>
    </row>
    <row r="36" spans="1:4" ht="12.75">
      <c r="A36" s="12"/>
      <c r="B36" s="21" t="s">
        <v>8</v>
      </c>
      <c r="C36" s="5"/>
      <c r="D36" s="17">
        <v>190</v>
      </c>
    </row>
    <row r="37" spans="1:4" ht="12.75">
      <c r="A37" s="26"/>
      <c r="B37" s="22" t="s">
        <v>29</v>
      </c>
      <c r="C37" s="27"/>
      <c r="D37" s="28">
        <v>36</v>
      </c>
    </row>
    <row r="38" spans="1:4" ht="12.75">
      <c r="A38" s="11">
        <v>2850</v>
      </c>
      <c r="B38" s="10" t="s">
        <v>14</v>
      </c>
      <c r="C38" s="13"/>
      <c r="D38" s="13">
        <f>SUM(D39:D40)</f>
        <v>275</v>
      </c>
    </row>
    <row r="39" spans="1:4" ht="12.75">
      <c r="A39" s="11"/>
      <c r="B39" s="21" t="s">
        <v>8</v>
      </c>
      <c r="C39" s="11"/>
      <c r="D39" s="8">
        <v>231</v>
      </c>
    </row>
    <row r="40" spans="1:4" ht="12.75">
      <c r="A40" s="11"/>
      <c r="B40" s="22" t="s">
        <v>29</v>
      </c>
      <c r="C40" s="11"/>
      <c r="D40" s="8">
        <v>44</v>
      </c>
    </row>
    <row r="41" spans="1:4" ht="12.75">
      <c r="A41" s="14">
        <v>2875</v>
      </c>
      <c r="B41" s="25" t="s">
        <v>15</v>
      </c>
      <c r="C41" s="13"/>
      <c r="D41" s="13">
        <f>SUM(D42:D43)</f>
        <v>1036</v>
      </c>
    </row>
    <row r="42" spans="1:4" ht="12.75">
      <c r="A42" s="11"/>
      <c r="B42" s="17" t="s">
        <v>8</v>
      </c>
      <c r="C42" s="11"/>
      <c r="D42" s="8">
        <v>870</v>
      </c>
    </row>
    <row r="43" spans="1:4" ht="12.75">
      <c r="A43" s="11"/>
      <c r="B43" s="23" t="s">
        <v>29</v>
      </c>
      <c r="C43" s="11"/>
      <c r="D43" s="8">
        <v>166</v>
      </c>
    </row>
    <row r="44" spans="1:4" ht="12.75">
      <c r="A44" s="7" t="s">
        <v>16</v>
      </c>
      <c r="B44" s="21"/>
      <c r="C44" s="13"/>
      <c r="D44" s="13">
        <f>D23+D26+D29+D32+D35+D38+D41</f>
        <v>1738</v>
      </c>
    </row>
    <row r="45" spans="1:4" ht="15">
      <c r="A45" s="5"/>
      <c r="B45" s="9"/>
      <c r="C45" s="5"/>
      <c r="D45" s="7"/>
    </row>
    <row r="46" spans="1:4" ht="12.75">
      <c r="A46" s="13" t="s">
        <v>124</v>
      </c>
      <c r="B46" s="6"/>
      <c r="C46" s="5"/>
      <c r="D46" s="7"/>
    </row>
    <row r="47" spans="1:4" ht="12.75">
      <c r="A47" s="67">
        <v>3021</v>
      </c>
      <c r="B47" s="68" t="s">
        <v>17</v>
      </c>
      <c r="C47" s="5"/>
      <c r="D47" s="7"/>
    </row>
    <row r="48" spans="1:4" ht="13.5" customHeight="1">
      <c r="A48" s="69"/>
      <c r="B48" s="8" t="s">
        <v>8</v>
      </c>
      <c r="C48" s="5"/>
      <c r="D48" s="6">
        <v>451</v>
      </c>
    </row>
    <row r="49" spans="1:4" ht="13.5" customHeight="1">
      <c r="A49" s="69"/>
      <c r="B49" s="50" t="s">
        <v>29</v>
      </c>
      <c r="C49" s="5"/>
      <c r="D49" s="6">
        <v>86</v>
      </c>
    </row>
    <row r="50" spans="1:4" ht="12.75">
      <c r="A50" s="7" t="s">
        <v>30</v>
      </c>
      <c r="B50" s="36"/>
      <c r="C50" s="5"/>
      <c r="D50" s="7">
        <f>SUM(D48:D49)</f>
        <v>537</v>
      </c>
    </row>
    <row r="51" spans="1:4" ht="12.75">
      <c r="A51" s="7"/>
      <c r="B51" s="36"/>
      <c r="C51" s="5"/>
      <c r="D51" s="7"/>
    </row>
    <row r="52" spans="1:4" ht="12.75">
      <c r="A52" s="13" t="s">
        <v>125</v>
      </c>
      <c r="B52" s="6"/>
      <c r="C52" s="5"/>
      <c r="D52" s="7"/>
    </row>
    <row r="53" spans="1:4" ht="12.75">
      <c r="A53" s="6">
        <v>3030</v>
      </c>
      <c r="B53" s="15" t="s">
        <v>18</v>
      </c>
      <c r="C53" s="5"/>
      <c r="D53" s="7"/>
    </row>
    <row r="54" spans="1:4" ht="12.75">
      <c r="A54" s="7"/>
      <c r="B54" s="18" t="s">
        <v>8</v>
      </c>
      <c r="C54" s="5"/>
      <c r="D54" s="6">
        <v>7</v>
      </c>
    </row>
    <row r="55" spans="1:4" ht="12.75">
      <c r="A55" s="7"/>
      <c r="B55" s="23" t="s">
        <v>29</v>
      </c>
      <c r="C55" s="5"/>
      <c r="D55" s="6">
        <v>2</v>
      </c>
    </row>
    <row r="56" spans="1:4" ht="12.75">
      <c r="A56" s="7" t="s">
        <v>31</v>
      </c>
      <c r="B56" s="15"/>
      <c r="C56" s="5"/>
      <c r="D56" s="7">
        <f>SUM(D54:D55)</f>
        <v>9</v>
      </c>
    </row>
    <row r="57" spans="1:4" ht="12.75">
      <c r="A57" s="7"/>
      <c r="B57" s="15"/>
      <c r="C57" s="5"/>
      <c r="D57" s="7"/>
    </row>
    <row r="58" spans="1:4" ht="12.75">
      <c r="A58" s="32" t="s">
        <v>22</v>
      </c>
      <c r="B58" s="33"/>
      <c r="C58" s="7"/>
      <c r="D58" s="7"/>
    </row>
    <row r="59" spans="1:4" ht="12.75">
      <c r="A59" s="34">
        <v>6110</v>
      </c>
      <c r="B59" s="35" t="s">
        <v>20</v>
      </c>
      <c r="C59" s="7"/>
      <c r="D59" s="6">
        <v>37535</v>
      </c>
    </row>
    <row r="60" spans="1:4" ht="12.75">
      <c r="A60" s="32" t="s">
        <v>23</v>
      </c>
      <c r="B60" s="33"/>
      <c r="C60" s="7"/>
      <c r="D60" s="7">
        <f>SUM(D59)</f>
        <v>37535</v>
      </c>
    </row>
    <row r="61" spans="1:4" ht="12.75">
      <c r="A61" s="7"/>
      <c r="B61" s="36"/>
      <c r="C61" s="7"/>
      <c r="D61" s="7"/>
    </row>
    <row r="62" spans="1:4" ht="15">
      <c r="A62" s="37" t="s">
        <v>19</v>
      </c>
      <c r="B62" s="19"/>
      <c r="C62" s="7">
        <f>SUM(C20)</f>
        <v>39819</v>
      </c>
      <c r="D62" s="7">
        <f>SUM(D44+D50+D56+D60)</f>
        <v>39819</v>
      </c>
    </row>
    <row r="63" spans="1:4" ht="15">
      <c r="A63" s="38"/>
      <c r="B63" s="19"/>
      <c r="C63" s="7"/>
      <c r="D63" s="7"/>
    </row>
    <row r="64" spans="1:8" ht="15">
      <c r="A64" s="40" t="s">
        <v>34</v>
      </c>
      <c r="B64" s="41"/>
      <c r="C64" s="7"/>
      <c r="D64" s="7"/>
      <c r="H64" s="84"/>
    </row>
    <row r="65" spans="1:8" ht="15">
      <c r="A65" s="42"/>
      <c r="B65" s="19"/>
      <c r="C65" s="7"/>
      <c r="D65" s="7"/>
      <c r="H65" s="84"/>
    </row>
    <row r="66" spans="1:8" ht="15">
      <c r="A66" s="7" t="s">
        <v>5</v>
      </c>
      <c r="B66" s="39"/>
      <c r="C66" s="7"/>
      <c r="D66" s="7"/>
      <c r="H66" s="84"/>
    </row>
    <row r="67" spans="1:4" ht="12.75">
      <c r="A67" s="7">
        <v>1020</v>
      </c>
      <c r="B67" s="81" t="s">
        <v>44</v>
      </c>
      <c r="C67" s="7">
        <v>1029</v>
      </c>
      <c r="D67" s="7"/>
    </row>
    <row r="68" spans="1:4" ht="12.75">
      <c r="A68" s="13">
        <v>1030</v>
      </c>
      <c r="B68" s="43" t="s">
        <v>25</v>
      </c>
      <c r="C68" s="44">
        <f>SUM(C69:C73)</f>
        <v>7397</v>
      </c>
      <c r="D68" s="7"/>
    </row>
    <row r="69" spans="1:4" ht="12.75">
      <c r="A69" s="45"/>
      <c r="B69" s="36" t="s">
        <v>126</v>
      </c>
      <c r="C69" s="8">
        <v>1925</v>
      </c>
      <c r="D69" s="7"/>
    </row>
    <row r="70" spans="1:4" ht="12.75">
      <c r="A70" s="45"/>
      <c r="B70" s="46" t="s">
        <v>27</v>
      </c>
      <c r="C70" s="8">
        <v>57</v>
      </c>
      <c r="D70" s="7"/>
    </row>
    <row r="71" spans="1:4" ht="12.75">
      <c r="A71" s="45"/>
      <c r="B71" s="46" t="s">
        <v>56</v>
      </c>
      <c r="C71" s="8">
        <v>2000</v>
      </c>
      <c r="D71" s="7"/>
    </row>
    <row r="72" spans="1:4" ht="12.75">
      <c r="A72" s="45"/>
      <c r="B72" s="46" t="s">
        <v>61</v>
      </c>
      <c r="C72" s="8">
        <v>1500</v>
      </c>
      <c r="D72" s="7"/>
    </row>
    <row r="73" spans="1:4" ht="12.75">
      <c r="A73" s="45"/>
      <c r="B73" s="46" t="s">
        <v>127</v>
      </c>
      <c r="C73" s="8">
        <v>1915</v>
      </c>
      <c r="D73" s="7"/>
    </row>
    <row r="74" spans="1:4" ht="12.75">
      <c r="A74" s="59">
        <v>1231</v>
      </c>
      <c r="B74" s="31" t="s">
        <v>135</v>
      </c>
      <c r="C74" s="13">
        <v>13622</v>
      </c>
      <c r="D74" s="7"/>
    </row>
    <row r="75" spans="1:4" ht="12.75">
      <c r="A75" s="59">
        <v>1401</v>
      </c>
      <c r="B75" s="43" t="s">
        <v>40</v>
      </c>
      <c r="C75" s="13">
        <f>C76+C77+C78+C79+C80+C81+C82+C83+C84+C85+C86+C87</f>
        <v>11700</v>
      </c>
      <c r="D75" s="7"/>
    </row>
    <row r="76" spans="1:4" ht="12.75">
      <c r="A76" s="59"/>
      <c r="B76" s="46" t="s">
        <v>7</v>
      </c>
      <c r="C76" s="8">
        <v>120</v>
      </c>
      <c r="D76" s="7"/>
    </row>
    <row r="77" spans="1:4" ht="12.75">
      <c r="A77" s="59"/>
      <c r="B77" s="46" t="s">
        <v>49</v>
      </c>
      <c r="C77" s="8">
        <v>120</v>
      </c>
      <c r="D77" s="7"/>
    </row>
    <row r="78" spans="1:4" ht="12.75">
      <c r="A78" s="59"/>
      <c r="B78" s="46" t="s">
        <v>41</v>
      </c>
      <c r="C78" s="8">
        <v>100</v>
      </c>
      <c r="D78" s="7"/>
    </row>
    <row r="79" spans="1:4" ht="12.75">
      <c r="A79" s="59"/>
      <c r="B79" s="46" t="s">
        <v>10</v>
      </c>
      <c r="C79" s="8">
        <v>970</v>
      </c>
      <c r="D79" s="7"/>
    </row>
    <row r="80" spans="1:4" ht="12.75">
      <c r="A80" s="59"/>
      <c r="B80" s="82" t="s">
        <v>11</v>
      </c>
      <c r="C80" s="8">
        <v>120</v>
      </c>
      <c r="D80" s="7"/>
    </row>
    <row r="81" spans="1:4" ht="12.75">
      <c r="A81" s="59"/>
      <c r="B81" s="82" t="s">
        <v>50</v>
      </c>
      <c r="C81" s="8">
        <v>120</v>
      </c>
      <c r="D81" s="7"/>
    </row>
    <row r="82" spans="1:4" ht="12.75">
      <c r="A82" s="59"/>
      <c r="B82" s="82" t="s">
        <v>51</v>
      </c>
      <c r="C82" s="8">
        <v>100</v>
      </c>
      <c r="D82" s="7"/>
    </row>
    <row r="83" spans="1:4" ht="12.75">
      <c r="A83" s="59"/>
      <c r="B83" s="8" t="s">
        <v>12</v>
      </c>
      <c r="C83" s="8">
        <v>100</v>
      </c>
      <c r="D83" s="7"/>
    </row>
    <row r="84" spans="1:4" ht="12.75">
      <c r="A84" s="59"/>
      <c r="B84" s="83" t="s">
        <v>52</v>
      </c>
      <c r="C84" s="8">
        <v>160</v>
      </c>
      <c r="D84" s="7"/>
    </row>
    <row r="85" spans="1:4" ht="12.75">
      <c r="A85" s="59"/>
      <c r="B85" s="82" t="s">
        <v>53</v>
      </c>
      <c r="C85" s="8">
        <v>350</v>
      </c>
      <c r="D85" s="7"/>
    </row>
    <row r="86" spans="1:4" ht="12.75">
      <c r="A86" s="59"/>
      <c r="B86" s="82" t="s">
        <v>42</v>
      </c>
      <c r="C86" s="8">
        <v>4550</v>
      </c>
      <c r="D86" s="7"/>
    </row>
    <row r="87" spans="1:4" ht="12.75">
      <c r="A87" s="45"/>
      <c r="B87" s="46" t="s">
        <v>54</v>
      </c>
      <c r="C87" s="8">
        <f>600+4290</f>
        <v>4890</v>
      </c>
      <c r="D87" s="7"/>
    </row>
    <row r="88" spans="1:4" ht="12.75">
      <c r="A88" s="73">
        <v>1436</v>
      </c>
      <c r="B88" s="31" t="s">
        <v>47</v>
      </c>
      <c r="C88" s="13">
        <f>C89+C90+C91+C92+C93+C94+C95+C96</f>
        <v>2090</v>
      </c>
      <c r="D88" s="7"/>
    </row>
    <row r="89" spans="1:4" ht="12.75">
      <c r="A89" s="73"/>
      <c r="B89" s="51" t="s">
        <v>7</v>
      </c>
      <c r="C89" s="8">
        <v>120</v>
      </c>
      <c r="D89" s="7"/>
    </row>
    <row r="90" spans="1:4" ht="12.75">
      <c r="A90" s="73"/>
      <c r="B90" s="82" t="s">
        <v>49</v>
      </c>
      <c r="C90" s="8">
        <v>120</v>
      </c>
      <c r="D90" s="7"/>
    </row>
    <row r="91" spans="1:4" ht="12.75">
      <c r="A91" s="73"/>
      <c r="B91" s="46" t="s">
        <v>41</v>
      </c>
      <c r="C91" s="8">
        <v>310</v>
      </c>
      <c r="D91" s="7"/>
    </row>
    <row r="92" spans="1:4" ht="12.75">
      <c r="A92" s="73"/>
      <c r="B92" s="46" t="s">
        <v>10</v>
      </c>
      <c r="C92" s="8">
        <v>460</v>
      </c>
      <c r="D92" s="7"/>
    </row>
    <row r="93" spans="1:4" ht="12.75">
      <c r="A93" s="73"/>
      <c r="B93" s="82" t="s">
        <v>11</v>
      </c>
      <c r="C93" s="8">
        <v>370</v>
      </c>
      <c r="D93" s="7"/>
    </row>
    <row r="94" spans="1:4" ht="12.75">
      <c r="A94" s="73"/>
      <c r="B94" s="82" t="s">
        <v>50</v>
      </c>
      <c r="C94" s="8">
        <v>340</v>
      </c>
      <c r="D94" s="7"/>
    </row>
    <row r="95" spans="1:4" ht="12.75">
      <c r="A95" s="73"/>
      <c r="B95" s="82" t="s">
        <v>51</v>
      </c>
      <c r="C95" s="8">
        <v>60</v>
      </c>
      <c r="D95" s="7"/>
    </row>
    <row r="96" spans="1:4" ht="12.75">
      <c r="A96" s="73"/>
      <c r="B96" s="75" t="s">
        <v>12</v>
      </c>
      <c r="C96" s="8">
        <v>310</v>
      </c>
      <c r="D96" s="7"/>
    </row>
    <row r="97" spans="1:4" ht="12.75">
      <c r="A97" s="7" t="s">
        <v>130</v>
      </c>
      <c r="B97" s="6"/>
      <c r="C97" s="13">
        <f>SUM(C67+C68+C75+C88+C74)</f>
        <v>35838</v>
      </c>
      <c r="D97" s="7"/>
    </row>
    <row r="98" spans="1:4" ht="12.75">
      <c r="A98" s="60"/>
      <c r="B98" s="36"/>
      <c r="C98" s="13"/>
      <c r="D98" s="7"/>
    </row>
    <row r="99" spans="1:4" ht="12.75">
      <c r="A99" s="60" t="s">
        <v>131</v>
      </c>
      <c r="B99" s="36"/>
      <c r="C99" s="13"/>
      <c r="D99" s="7"/>
    </row>
    <row r="100" spans="1:4" ht="12.75">
      <c r="A100" s="85">
        <v>1802</v>
      </c>
      <c r="B100" s="36" t="s">
        <v>132</v>
      </c>
      <c r="C100" s="13"/>
      <c r="D100" s="6">
        <v>5291</v>
      </c>
    </row>
    <row r="101" spans="1:4" ht="12.75">
      <c r="A101" s="60" t="s">
        <v>133</v>
      </c>
      <c r="B101" s="36"/>
      <c r="C101" s="13"/>
      <c r="D101" s="13">
        <f>SUM(D100)</f>
        <v>5291</v>
      </c>
    </row>
    <row r="102" spans="1:4" ht="12.75">
      <c r="A102" s="60"/>
      <c r="B102" s="36"/>
      <c r="C102" s="13"/>
      <c r="D102" s="6"/>
    </row>
    <row r="103" spans="1:4" ht="15">
      <c r="A103" s="7" t="s">
        <v>128</v>
      </c>
      <c r="B103" s="48"/>
      <c r="C103" s="7"/>
      <c r="D103" s="7"/>
    </row>
    <row r="104" spans="1:4" ht="12.75">
      <c r="A104" s="79">
        <v>2875</v>
      </c>
      <c r="B104" s="49" t="s">
        <v>15</v>
      </c>
      <c r="C104" s="7"/>
      <c r="D104" s="7"/>
    </row>
    <row r="105" spans="1:4" ht="12.75">
      <c r="A105" s="100"/>
      <c r="B105" s="101" t="s">
        <v>8</v>
      </c>
      <c r="C105" s="7"/>
      <c r="D105" s="6">
        <v>1383</v>
      </c>
    </row>
    <row r="106" spans="1:4" ht="12.75">
      <c r="A106" s="14"/>
      <c r="B106" s="101" t="s">
        <v>66</v>
      </c>
      <c r="C106" s="7"/>
      <c r="D106" s="6">
        <v>242</v>
      </c>
    </row>
    <row r="107" spans="1:4" ht="12.75">
      <c r="A107" s="6"/>
      <c r="B107" s="8" t="s">
        <v>24</v>
      </c>
      <c r="C107" s="7"/>
      <c r="D107" s="8">
        <v>300</v>
      </c>
    </row>
    <row r="108" spans="1:4" ht="12.75">
      <c r="A108" s="7" t="s">
        <v>129</v>
      </c>
      <c r="B108" s="51"/>
      <c r="C108" s="7"/>
      <c r="D108" s="7">
        <f>SUM(D105:D107)</f>
        <v>1925</v>
      </c>
    </row>
    <row r="109" spans="1:4" ht="12.75">
      <c r="A109" s="47"/>
      <c r="B109" s="36"/>
      <c r="C109" s="6"/>
      <c r="D109" s="7"/>
    </row>
    <row r="110" spans="1:4" ht="14.25">
      <c r="A110" s="13" t="s">
        <v>39</v>
      </c>
      <c r="B110" s="70"/>
      <c r="C110" s="6"/>
      <c r="D110" s="6"/>
    </row>
    <row r="111" spans="1:4" ht="12.75">
      <c r="A111" s="6">
        <v>2305</v>
      </c>
      <c r="B111" s="71" t="s">
        <v>7</v>
      </c>
      <c r="C111" s="6"/>
      <c r="D111" s="13">
        <f>D112+D113</f>
        <v>240</v>
      </c>
    </row>
    <row r="112" spans="1:4" ht="12.75">
      <c r="A112" s="6"/>
      <c r="B112" s="51" t="s">
        <v>48</v>
      </c>
      <c r="C112" s="8"/>
      <c r="D112" s="8">
        <v>120</v>
      </c>
    </row>
    <row r="113" spans="1:4" ht="12.75">
      <c r="A113" s="6"/>
      <c r="B113" s="75" t="s">
        <v>36</v>
      </c>
      <c r="C113" s="8"/>
      <c r="D113" s="8">
        <v>120</v>
      </c>
    </row>
    <row r="114" spans="1:4" ht="12.75">
      <c r="A114" s="74">
        <v>2309</v>
      </c>
      <c r="B114" s="76" t="s">
        <v>49</v>
      </c>
      <c r="C114" s="6"/>
      <c r="D114" s="13">
        <f>D115+D116</f>
        <v>240</v>
      </c>
    </row>
    <row r="115" spans="1:4" ht="12.75">
      <c r="A115" s="6"/>
      <c r="B115" s="51" t="s">
        <v>48</v>
      </c>
      <c r="C115" s="8"/>
      <c r="D115" s="8">
        <v>120</v>
      </c>
    </row>
    <row r="116" spans="1:4" ht="12.75">
      <c r="A116" s="6"/>
      <c r="B116" s="75" t="s">
        <v>36</v>
      </c>
      <c r="C116" s="8"/>
      <c r="D116" s="8">
        <v>120</v>
      </c>
    </row>
    <row r="117" spans="1:4" ht="12.75">
      <c r="A117" s="6">
        <v>2310</v>
      </c>
      <c r="B117" s="71" t="s">
        <v>41</v>
      </c>
      <c r="C117" s="6"/>
      <c r="D117" s="13">
        <f>D118+D119</f>
        <v>410</v>
      </c>
    </row>
    <row r="118" spans="1:4" ht="12.75">
      <c r="A118" s="6"/>
      <c r="B118" s="51" t="s">
        <v>48</v>
      </c>
      <c r="C118" s="6"/>
      <c r="D118" s="8">
        <v>100</v>
      </c>
    </row>
    <row r="119" spans="1:4" ht="12.75">
      <c r="A119" s="6"/>
      <c r="B119" s="8" t="s">
        <v>36</v>
      </c>
      <c r="C119" s="6"/>
      <c r="D119" s="8">
        <v>310</v>
      </c>
    </row>
    <row r="120" spans="1:4" ht="12.75">
      <c r="A120" s="6">
        <v>2315</v>
      </c>
      <c r="B120" s="36" t="s">
        <v>10</v>
      </c>
      <c r="C120" s="6"/>
      <c r="D120" s="13">
        <f>D121+D122</f>
        <v>1430</v>
      </c>
    </row>
    <row r="121" spans="1:4" ht="12.75">
      <c r="A121" s="6"/>
      <c r="B121" s="51" t="s">
        <v>48</v>
      </c>
      <c r="C121" s="6"/>
      <c r="D121" s="8">
        <v>970</v>
      </c>
    </row>
    <row r="122" spans="1:4" ht="12.75">
      <c r="A122" s="6"/>
      <c r="B122" s="75" t="s">
        <v>36</v>
      </c>
      <c r="C122" s="6"/>
      <c r="D122" s="8">
        <v>460</v>
      </c>
    </row>
    <row r="123" spans="1:4" ht="12.75">
      <c r="A123" s="6">
        <v>2325</v>
      </c>
      <c r="B123" s="78" t="s">
        <v>11</v>
      </c>
      <c r="C123" s="6"/>
      <c r="D123" s="13">
        <f>D124+D125</f>
        <v>490</v>
      </c>
    </row>
    <row r="124" spans="1:4" ht="12.75">
      <c r="A124" s="6"/>
      <c r="B124" s="51" t="s">
        <v>48</v>
      </c>
      <c r="C124" s="6"/>
      <c r="D124" s="8">
        <v>120</v>
      </c>
    </row>
    <row r="125" spans="1:4" ht="12.75">
      <c r="A125" s="6"/>
      <c r="B125" s="75" t="s">
        <v>36</v>
      </c>
      <c r="C125" s="6"/>
      <c r="D125" s="8">
        <v>370</v>
      </c>
    </row>
    <row r="126" spans="1:4" ht="12.75">
      <c r="A126" s="6">
        <v>2330</v>
      </c>
      <c r="B126" s="72" t="s">
        <v>50</v>
      </c>
      <c r="C126" s="6"/>
      <c r="D126" s="13">
        <f>D127+D128</f>
        <v>460</v>
      </c>
    </row>
    <row r="127" spans="1:4" ht="12.75">
      <c r="A127" s="6"/>
      <c r="B127" s="51" t="s">
        <v>48</v>
      </c>
      <c r="C127" s="6"/>
      <c r="D127" s="8">
        <v>120</v>
      </c>
    </row>
    <row r="128" spans="1:4" ht="12.75">
      <c r="A128" s="6"/>
      <c r="B128" s="8" t="s">
        <v>36</v>
      </c>
      <c r="C128" s="6"/>
      <c r="D128" s="8">
        <v>340</v>
      </c>
    </row>
    <row r="129" spans="1:4" ht="12.75">
      <c r="A129" s="6">
        <v>2335</v>
      </c>
      <c r="B129" s="77" t="s">
        <v>51</v>
      </c>
      <c r="C129" s="6"/>
      <c r="D129" s="13">
        <f>D130+D131</f>
        <v>160</v>
      </c>
    </row>
    <row r="130" spans="1:4" ht="12.75">
      <c r="A130" s="6"/>
      <c r="B130" s="51" t="s">
        <v>48</v>
      </c>
      <c r="C130" s="6"/>
      <c r="D130" s="8">
        <v>100</v>
      </c>
    </row>
    <row r="131" spans="1:4" ht="12.75">
      <c r="A131" s="6"/>
      <c r="B131" s="8" t="s">
        <v>36</v>
      </c>
      <c r="C131" s="6"/>
      <c r="D131" s="8">
        <v>60</v>
      </c>
    </row>
    <row r="132" spans="1:4" ht="12.75">
      <c r="A132" s="6">
        <v>2345</v>
      </c>
      <c r="B132" s="78" t="s">
        <v>12</v>
      </c>
      <c r="C132" s="6"/>
      <c r="D132" s="13">
        <f>D133+D134</f>
        <v>410</v>
      </c>
    </row>
    <row r="133" spans="1:4" ht="12.75">
      <c r="A133" s="6"/>
      <c r="B133" s="51" t="s">
        <v>48</v>
      </c>
      <c r="C133" s="6"/>
      <c r="D133" s="8">
        <v>100</v>
      </c>
    </row>
    <row r="134" spans="1:4" ht="12.75">
      <c r="A134" s="6"/>
      <c r="B134" s="8" t="s">
        <v>36</v>
      </c>
      <c r="C134" s="6"/>
      <c r="D134" s="8">
        <v>310</v>
      </c>
    </row>
    <row r="135" spans="1:4" ht="12.75">
      <c r="A135" s="6">
        <v>2360</v>
      </c>
      <c r="B135" s="72" t="s">
        <v>52</v>
      </c>
      <c r="C135" s="6"/>
      <c r="D135" s="13">
        <f>D136</f>
        <v>160</v>
      </c>
    </row>
    <row r="136" spans="1:4" ht="12.75">
      <c r="A136" s="6"/>
      <c r="B136" s="51" t="s">
        <v>48</v>
      </c>
      <c r="C136" s="6"/>
      <c r="D136" s="8">
        <v>160</v>
      </c>
    </row>
    <row r="137" spans="1:4" ht="12.75">
      <c r="A137" s="6">
        <v>2850</v>
      </c>
      <c r="B137" s="71" t="s">
        <v>45</v>
      </c>
      <c r="C137" s="6"/>
      <c r="D137" s="13">
        <f>D138</f>
        <v>350</v>
      </c>
    </row>
    <row r="138" spans="1:4" ht="12.75">
      <c r="A138" s="6"/>
      <c r="B138" s="51" t="s">
        <v>24</v>
      </c>
      <c r="C138" s="6"/>
      <c r="D138" s="8">
        <v>350</v>
      </c>
    </row>
    <row r="139" spans="1:4" ht="12.75">
      <c r="A139" s="14">
        <v>2875</v>
      </c>
      <c r="B139" s="49" t="s">
        <v>15</v>
      </c>
      <c r="C139" s="6"/>
      <c r="D139" s="13">
        <f>D140</f>
        <v>4550</v>
      </c>
    </row>
    <row r="140" spans="1:4" ht="12.75">
      <c r="A140" s="79"/>
      <c r="B140" s="75" t="s">
        <v>24</v>
      </c>
      <c r="C140" s="6"/>
      <c r="D140" s="8">
        <v>4550</v>
      </c>
    </row>
    <row r="141" spans="1:4" ht="12.75">
      <c r="A141" s="80">
        <v>2985</v>
      </c>
      <c r="B141" s="62" t="s">
        <v>55</v>
      </c>
      <c r="C141" s="6"/>
      <c r="D141" s="13">
        <f>D142</f>
        <v>4890</v>
      </c>
    </row>
    <row r="142" spans="1:4" ht="12.75">
      <c r="A142" s="79"/>
      <c r="B142" s="75" t="s">
        <v>24</v>
      </c>
      <c r="C142" s="6"/>
      <c r="D142" s="8">
        <f>600+4290</f>
        <v>4890</v>
      </c>
    </row>
    <row r="143" spans="1:4" ht="12.75">
      <c r="A143" s="7" t="s">
        <v>46</v>
      </c>
      <c r="B143" s="51"/>
      <c r="C143" s="7"/>
      <c r="D143" s="7">
        <f>D111+D114+D117+D120+D123+D126+D129+D132+D135+D137+D139+D141</f>
        <v>13790</v>
      </c>
    </row>
    <row r="144" spans="1:4" ht="12.75">
      <c r="A144" s="7"/>
      <c r="B144" s="51"/>
      <c r="C144" s="7"/>
      <c r="D144" s="7"/>
    </row>
    <row r="145" spans="1:4" ht="14.25">
      <c r="A145" s="13" t="s">
        <v>39</v>
      </c>
      <c r="B145" s="70"/>
      <c r="C145" s="7"/>
      <c r="D145" s="7"/>
    </row>
    <row r="146" spans="1:4" ht="12.75">
      <c r="A146" s="6">
        <v>2305</v>
      </c>
      <c r="B146" s="71" t="s">
        <v>106</v>
      </c>
      <c r="C146" s="7"/>
      <c r="D146" s="6">
        <v>3398</v>
      </c>
    </row>
    <row r="147" spans="1:4" ht="12.75">
      <c r="A147" s="74">
        <v>2309</v>
      </c>
      <c r="B147" s="76" t="s">
        <v>107</v>
      </c>
      <c r="C147" s="7"/>
      <c r="D147" s="6">
        <v>2558</v>
      </c>
    </row>
    <row r="148" spans="1:4" ht="12.75">
      <c r="A148" s="6">
        <v>2310</v>
      </c>
      <c r="B148" s="71" t="s">
        <v>108</v>
      </c>
      <c r="C148" s="7"/>
      <c r="D148" s="6">
        <v>1279</v>
      </c>
    </row>
    <row r="149" spans="1:4" ht="12.75">
      <c r="A149" s="6">
        <v>2315</v>
      </c>
      <c r="B149" s="36" t="s">
        <v>109</v>
      </c>
      <c r="C149" s="7"/>
      <c r="D149" s="6">
        <v>4477</v>
      </c>
    </row>
    <row r="150" spans="1:4" ht="12.75">
      <c r="A150" s="6">
        <v>2325</v>
      </c>
      <c r="B150" s="78" t="s">
        <v>110</v>
      </c>
      <c r="C150" s="7"/>
      <c r="D150" s="6">
        <v>3678</v>
      </c>
    </row>
    <row r="151" spans="1:4" ht="12.75">
      <c r="A151" s="6">
        <v>2330</v>
      </c>
      <c r="B151" s="72" t="s">
        <v>111</v>
      </c>
      <c r="C151" s="7"/>
      <c r="D151" s="6">
        <v>1919</v>
      </c>
    </row>
    <row r="152" spans="1:4" ht="12.75">
      <c r="A152" s="6">
        <v>2335</v>
      </c>
      <c r="B152" s="77" t="s">
        <v>112</v>
      </c>
      <c r="C152" s="7"/>
      <c r="D152" s="6">
        <v>1279</v>
      </c>
    </row>
    <row r="153" spans="1:4" ht="12.75">
      <c r="A153" s="6">
        <v>2345</v>
      </c>
      <c r="B153" s="78" t="s">
        <v>113</v>
      </c>
      <c r="C153" s="7"/>
      <c r="D153" s="6">
        <v>1279</v>
      </c>
    </row>
    <row r="154" spans="1:4" ht="12.75">
      <c r="A154" s="6">
        <v>2360</v>
      </c>
      <c r="B154" s="72" t="s">
        <v>114</v>
      </c>
      <c r="C154" s="7"/>
      <c r="D154" s="6">
        <v>1279</v>
      </c>
    </row>
    <row r="155" spans="1:4" ht="12.75">
      <c r="A155" s="6">
        <v>2795</v>
      </c>
      <c r="B155" s="99" t="s">
        <v>119</v>
      </c>
      <c r="C155" s="7"/>
      <c r="D155" s="6">
        <v>3960</v>
      </c>
    </row>
    <row r="156" spans="1:4" ht="12.75">
      <c r="A156" s="6">
        <v>3985</v>
      </c>
      <c r="B156" s="71" t="s">
        <v>115</v>
      </c>
      <c r="C156" s="7"/>
      <c r="D156" s="6">
        <v>15000</v>
      </c>
    </row>
    <row r="157" spans="1:4" ht="12.75">
      <c r="A157" s="6">
        <v>2875</v>
      </c>
      <c r="B157" s="71" t="s">
        <v>42</v>
      </c>
      <c r="C157" s="7"/>
      <c r="D157" s="7">
        <f>SUM(D158:D159)</f>
        <v>3700</v>
      </c>
    </row>
    <row r="158" spans="1:4" ht="12.75">
      <c r="A158" s="7"/>
      <c r="B158" s="51" t="s">
        <v>24</v>
      </c>
      <c r="C158" s="7"/>
      <c r="D158" s="8">
        <v>2800</v>
      </c>
    </row>
    <row r="159" spans="1:4" ht="12.75">
      <c r="A159" s="7"/>
      <c r="B159" s="51" t="s">
        <v>36</v>
      </c>
      <c r="C159" s="7"/>
      <c r="D159" s="8">
        <v>900</v>
      </c>
    </row>
    <row r="160" spans="1:4" ht="12.75">
      <c r="A160" s="13" t="s">
        <v>39</v>
      </c>
      <c r="B160" s="51"/>
      <c r="C160" s="7"/>
      <c r="D160" s="7">
        <f>SUM(D146:D157)</f>
        <v>43806</v>
      </c>
    </row>
    <row r="161" spans="1:4" ht="12.75">
      <c r="A161" s="7"/>
      <c r="B161" s="51"/>
      <c r="C161" s="7"/>
      <c r="D161" s="7"/>
    </row>
    <row r="162" spans="1:4" ht="12.75">
      <c r="A162" s="7"/>
      <c r="B162" s="51"/>
      <c r="C162" s="7"/>
      <c r="D162" s="7"/>
    </row>
    <row r="163" spans="1:4" ht="12.75">
      <c r="A163" s="7" t="s">
        <v>95</v>
      </c>
      <c r="B163" s="51"/>
      <c r="C163" s="7"/>
      <c r="D163" s="7"/>
    </row>
    <row r="164" spans="1:4" ht="12.75">
      <c r="A164" s="7">
        <v>3023</v>
      </c>
      <c r="B164" s="90" t="s">
        <v>96</v>
      </c>
      <c r="C164" s="7"/>
      <c r="D164" s="7">
        <f>SUM(D165:D169)</f>
        <v>-2637</v>
      </c>
    </row>
    <row r="165" spans="1:4" ht="12.75">
      <c r="A165" s="7"/>
      <c r="B165" s="51" t="s">
        <v>136</v>
      </c>
      <c r="C165" s="7"/>
      <c r="D165" s="8">
        <v>-445</v>
      </c>
    </row>
    <row r="166" spans="1:4" ht="12.75">
      <c r="A166" s="7"/>
      <c r="B166" s="51" t="s">
        <v>137</v>
      </c>
      <c r="C166" s="7"/>
      <c r="D166" s="8">
        <v>-19</v>
      </c>
    </row>
    <row r="167" spans="1:4" ht="12.75">
      <c r="A167" s="7"/>
      <c r="B167" s="51" t="s">
        <v>138</v>
      </c>
      <c r="C167" s="7"/>
      <c r="D167" s="8">
        <v>-2558</v>
      </c>
    </row>
    <row r="168" spans="1:4" ht="12.75">
      <c r="A168" s="7"/>
      <c r="B168" s="51" t="s">
        <v>70</v>
      </c>
      <c r="C168" s="7"/>
      <c r="D168" s="8">
        <v>334</v>
      </c>
    </row>
    <row r="169" spans="1:4" ht="12.75">
      <c r="A169" s="7"/>
      <c r="B169" s="51" t="s">
        <v>36</v>
      </c>
      <c r="C169" s="7"/>
      <c r="D169" s="8">
        <v>51</v>
      </c>
    </row>
    <row r="170" spans="1:4" ht="12.75">
      <c r="A170" s="7">
        <v>3025</v>
      </c>
      <c r="B170" s="90" t="s">
        <v>134</v>
      </c>
      <c r="C170" s="7"/>
      <c r="D170" s="13">
        <f>SUM(D171:D173)</f>
        <v>23059</v>
      </c>
    </row>
    <row r="171" spans="1:4" ht="12.75">
      <c r="A171" s="7"/>
      <c r="B171" s="51" t="s">
        <v>139</v>
      </c>
      <c r="C171" s="7"/>
      <c r="D171" s="8">
        <v>17476</v>
      </c>
    </row>
    <row r="172" spans="1:4" ht="12.75">
      <c r="A172" s="7"/>
      <c r="B172" s="51" t="s">
        <v>140</v>
      </c>
      <c r="C172" s="7"/>
      <c r="D172" s="8">
        <v>4087</v>
      </c>
    </row>
    <row r="173" spans="1:4" ht="12.75">
      <c r="A173" s="7"/>
      <c r="B173" s="51" t="s">
        <v>24</v>
      </c>
      <c r="C173" s="7"/>
      <c r="D173" s="8">
        <v>1496</v>
      </c>
    </row>
    <row r="174" spans="1:4" ht="12.75">
      <c r="A174" s="7" t="s">
        <v>95</v>
      </c>
      <c r="B174" s="51"/>
      <c r="C174" s="7"/>
      <c r="D174" s="7">
        <f>SUM(D164+D170)</f>
        <v>20422</v>
      </c>
    </row>
    <row r="175" spans="1:4" ht="12.75">
      <c r="A175" s="7"/>
      <c r="B175" s="51"/>
      <c r="C175" s="7"/>
      <c r="D175" s="7"/>
    </row>
    <row r="176" spans="1:4" ht="12.75">
      <c r="A176" s="7" t="s">
        <v>32</v>
      </c>
      <c r="B176" s="43"/>
      <c r="C176" s="13"/>
      <c r="D176" s="13"/>
    </row>
    <row r="177" spans="1:4" ht="12.75">
      <c r="A177" s="6">
        <v>3111</v>
      </c>
      <c r="B177" s="10" t="s">
        <v>62</v>
      </c>
      <c r="C177" s="13"/>
      <c r="D177" s="13">
        <f>D178+D179</f>
        <v>0</v>
      </c>
    </row>
    <row r="178" spans="1:4" ht="12.75">
      <c r="A178" s="86"/>
      <c r="B178" s="87" t="s">
        <v>24</v>
      </c>
      <c r="C178" s="8"/>
      <c r="D178" s="8">
        <v>355</v>
      </c>
    </row>
    <row r="179" spans="1:4" ht="12.75">
      <c r="A179" s="86"/>
      <c r="B179" s="46" t="s">
        <v>63</v>
      </c>
      <c r="C179" s="8"/>
      <c r="D179" s="8">
        <v>-355</v>
      </c>
    </row>
    <row r="180" spans="1:4" ht="12.75">
      <c r="A180" s="11">
        <v>3114</v>
      </c>
      <c r="B180" s="10" t="s">
        <v>64</v>
      </c>
      <c r="C180" s="13"/>
      <c r="D180" s="13">
        <f>D181+D182+D183</f>
        <v>0</v>
      </c>
    </row>
    <row r="181" spans="1:4" ht="12.75">
      <c r="A181" s="86"/>
      <c r="B181" s="87" t="s">
        <v>24</v>
      </c>
      <c r="C181" s="6"/>
      <c r="D181" s="6">
        <v>-50011</v>
      </c>
    </row>
    <row r="182" spans="1:4" ht="12.75">
      <c r="A182" s="86"/>
      <c r="B182" s="46" t="s">
        <v>36</v>
      </c>
      <c r="C182" s="8"/>
      <c r="D182" s="8">
        <v>20011</v>
      </c>
    </row>
    <row r="183" spans="1:4" ht="12.75">
      <c r="A183" s="86"/>
      <c r="B183" s="46" t="s">
        <v>63</v>
      </c>
      <c r="C183" s="8"/>
      <c r="D183" s="8">
        <v>30000</v>
      </c>
    </row>
    <row r="184" spans="1:4" ht="12.75">
      <c r="A184" s="85">
        <v>3142</v>
      </c>
      <c r="B184" s="36" t="s">
        <v>65</v>
      </c>
      <c r="C184" s="88"/>
      <c r="D184" s="88">
        <f>SUM(D185:D187)</f>
        <v>700</v>
      </c>
    </row>
    <row r="185" spans="1:4" ht="12.75">
      <c r="A185" s="86"/>
      <c r="B185" s="46" t="s">
        <v>8</v>
      </c>
      <c r="C185" s="8"/>
      <c r="D185" s="8">
        <v>-357</v>
      </c>
    </row>
    <row r="186" spans="1:4" ht="12.75">
      <c r="A186" s="86"/>
      <c r="B186" s="46" t="s">
        <v>63</v>
      </c>
      <c r="C186" s="8"/>
      <c r="D186" s="8">
        <v>700</v>
      </c>
    </row>
    <row r="187" spans="1:4" ht="12.75">
      <c r="A187" s="86"/>
      <c r="B187" s="46" t="s">
        <v>36</v>
      </c>
      <c r="C187" s="8"/>
      <c r="D187" s="8">
        <v>357</v>
      </c>
    </row>
    <row r="188" spans="1:4" ht="12.75">
      <c r="A188" s="86">
        <v>3143</v>
      </c>
      <c r="B188" s="36" t="s">
        <v>116</v>
      </c>
      <c r="C188" s="8"/>
      <c r="D188" s="13">
        <v>2000</v>
      </c>
    </row>
    <row r="189" spans="1:4" ht="12.75">
      <c r="A189" s="86">
        <v>3145</v>
      </c>
      <c r="B189" s="97" t="s">
        <v>90</v>
      </c>
      <c r="C189" s="8"/>
      <c r="D189" s="13">
        <v>1500</v>
      </c>
    </row>
    <row r="190" spans="1:4" ht="12.75">
      <c r="A190" s="85">
        <v>3200</v>
      </c>
      <c r="B190" s="6" t="s">
        <v>86</v>
      </c>
      <c r="C190" s="13"/>
      <c r="D190" s="13">
        <f>SUM(D191:D192)</f>
        <v>0</v>
      </c>
    </row>
    <row r="191" spans="1:4" ht="12.75">
      <c r="A191" s="6"/>
      <c r="B191" s="21" t="s">
        <v>8</v>
      </c>
      <c r="C191" s="6"/>
      <c r="D191" s="6">
        <v>-15</v>
      </c>
    </row>
    <row r="192" spans="1:4" ht="12.75">
      <c r="A192" s="60"/>
      <c r="B192" s="21" t="s">
        <v>24</v>
      </c>
      <c r="C192" s="6"/>
      <c r="D192" s="6">
        <v>15</v>
      </c>
    </row>
    <row r="193" spans="1:4" ht="12.75">
      <c r="A193" s="85">
        <v>3201</v>
      </c>
      <c r="B193" s="36" t="s">
        <v>67</v>
      </c>
      <c r="C193" s="13"/>
      <c r="D193" s="13">
        <f>D194+D195</f>
        <v>2000</v>
      </c>
    </row>
    <row r="194" spans="1:4" ht="12.75">
      <c r="A194" s="86"/>
      <c r="B194" s="46" t="s">
        <v>24</v>
      </c>
      <c r="C194" s="8"/>
      <c r="D194" s="8">
        <v>1500</v>
      </c>
    </row>
    <row r="195" spans="1:4" ht="12.75">
      <c r="A195" s="86"/>
      <c r="B195" s="46" t="s">
        <v>36</v>
      </c>
      <c r="C195" s="8"/>
      <c r="D195" s="8">
        <v>500</v>
      </c>
    </row>
    <row r="196" spans="1:4" ht="12.75">
      <c r="A196" s="85">
        <v>3202</v>
      </c>
      <c r="B196" s="36" t="s">
        <v>68</v>
      </c>
      <c r="C196" s="13"/>
      <c r="D196" s="13">
        <f>D197+D198</f>
        <v>3000</v>
      </c>
    </row>
    <row r="197" spans="1:4" ht="12.75">
      <c r="A197" s="86"/>
      <c r="B197" s="46" t="s">
        <v>8</v>
      </c>
      <c r="C197" s="8"/>
      <c r="D197" s="8">
        <v>735</v>
      </c>
    </row>
    <row r="198" spans="1:4" ht="12.75">
      <c r="A198" s="86"/>
      <c r="B198" s="46" t="s">
        <v>70</v>
      </c>
      <c r="C198" s="8"/>
      <c r="D198" s="8">
        <v>2265</v>
      </c>
    </row>
    <row r="199" spans="1:4" ht="12.75">
      <c r="A199" s="85">
        <v>3209</v>
      </c>
      <c r="B199" s="36" t="s">
        <v>69</v>
      </c>
      <c r="C199" s="13"/>
      <c r="D199" s="13">
        <f>D201+D200</f>
        <v>12000</v>
      </c>
    </row>
    <row r="200" spans="1:4" ht="12.75">
      <c r="A200" s="86"/>
      <c r="B200" s="46" t="s">
        <v>70</v>
      </c>
      <c r="C200" s="8"/>
      <c r="D200" s="8">
        <v>-101</v>
      </c>
    </row>
    <row r="201" spans="1:4" ht="12.75">
      <c r="A201" s="86"/>
      <c r="B201" s="46" t="s">
        <v>63</v>
      </c>
      <c r="C201" s="8"/>
      <c r="D201" s="8">
        <v>12101</v>
      </c>
    </row>
    <row r="202" spans="1:4" ht="12.75">
      <c r="A202" s="85">
        <v>3301</v>
      </c>
      <c r="B202" s="36" t="s">
        <v>71</v>
      </c>
      <c r="C202" s="8"/>
      <c r="D202" s="13">
        <f>D203+D204+D205</f>
        <v>0</v>
      </c>
    </row>
    <row r="203" spans="1:4" ht="12.75">
      <c r="A203" s="85"/>
      <c r="B203" s="46" t="s">
        <v>8</v>
      </c>
      <c r="C203" s="8"/>
      <c r="D203" s="8">
        <v>600</v>
      </c>
    </row>
    <row r="204" spans="1:4" ht="12.75">
      <c r="A204" s="85"/>
      <c r="B204" s="46" t="s">
        <v>66</v>
      </c>
      <c r="C204" s="8"/>
      <c r="D204" s="8">
        <v>105</v>
      </c>
    </row>
    <row r="205" spans="1:4" ht="12.75">
      <c r="A205" s="85"/>
      <c r="B205" s="8" t="s">
        <v>24</v>
      </c>
      <c r="C205" s="8"/>
      <c r="D205" s="8">
        <v>-705</v>
      </c>
    </row>
    <row r="206" spans="1:4" ht="12.75">
      <c r="A206" s="85">
        <v>3306</v>
      </c>
      <c r="B206" s="94" t="s">
        <v>100</v>
      </c>
      <c r="C206" s="8"/>
      <c r="D206" s="13">
        <v>20000</v>
      </c>
    </row>
    <row r="207" spans="1:4" ht="12.75">
      <c r="A207" s="85">
        <v>3312</v>
      </c>
      <c r="B207" s="92" t="s">
        <v>101</v>
      </c>
      <c r="C207" s="8"/>
      <c r="D207" s="13">
        <v>10000</v>
      </c>
    </row>
    <row r="208" spans="1:4" ht="12.75">
      <c r="A208" s="85">
        <v>3315</v>
      </c>
      <c r="B208" s="92" t="s">
        <v>97</v>
      </c>
      <c r="C208" s="8"/>
      <c r="D208" s="13">
        <v>7000</v>
      </c>
    </row>
    <row r="209" spans="1:4" ht="12.75">
      <c r="A209" s="85">
        <v>3316</v>
      </c>
      <c r="B209" s="91" t="s">
        <v>98</v>
      </c>
      <c r="C209" s="8"/>
      <c r="D209" s="13">
        <v>2000</v>
      </c>
    </row>
    <row r="210" spans="1:4" ht="12.75">
      <c r="A210" s="85">
        <v>3319</v>
      </c>
      <c r="B210" s="53" t="s">
        <v>57</v>
      </c>
      <c r="C210" s="8"/>
      <c r="D210" s="13">
        <v>1982</v>
      </c>
    </row>
    <row r="211" spans="1:4" ht="12.75">
      <c r="A211" s="85">
        <v>3322</v>
      </c>
      <c r="B211" s="93" t="s">
        <v>99</v>
      </c>
      <c r="C211" s="8"/>
      <c r="D211" s="13">
        <v>5000</v>
      </c>
    </row>
    <row r="212" spans="1:4" ht="12.75">
      <c r="A212" s="85">
        <v>3325</v>
      </c>
      <c r="B212" s="95" t="s">
        <v>102</v>
      </c>
      <c r="C212" s="8"/>
      <c r="D212" s="13">
        <v>60000</v>
      </c>
    </row>
    <row r="213" spans="1:4" ht="12.75">
      <c r="A213" s="85"/>
      <c r="B213" s="96" t="s">
        <v>24</v>
      </c>
      <c r="C213" s="8"/>
      <c r="D213" s="8">
        <v>1000</v>
      </c>
    </row>
    <row r="214" spans="1:4" ht="12.75">
      <c r="A214" s="85"/>
      <c r="B214" s="96" t="s">
        <v>105</v>
      </c>
      <c r="C214" s="8"/>
      <c r="D214" s="8">
        <v>59000</v>
      </c>
    </row>
    <row r="215" spans="1:4" ht="12.75">
      <c r="A215" s="85">
        <v>3326</v>
      </c>
      <c r="B215" s="95" t="s">
        <v>103</v>
      </c>
      <c r="C215" s="8"/>
      <c r="D215" s="13">
        <v>20000</v>
      </c>
    </row>
    <row r="216" spans="1:4" ht="12.75">
      <c r="A216" s="85">
        <v>3327</v>
      </c>
      <c r="B216" s="95" t="s">
        <v>104</v>
      </c>
      <c r="C216" s="8"/>
      <c r="D216" s="13">
        <v>10000</v>
      </c>
    </row>
    <row r="217" spans="1:4" ht="12.75">
      <c r="A217" s="85">
        <v>3355</v>
      </c>
      <c r="B217" s="36" t="s">
        <v>72</v>
      </c>
      <c r="C217" s="13"/>
      <c r="D217" s="13">
        <f>D218+D219</f>
        <v>2500</v>
      </c>
    </row>
    <row r="218" spans="1:4" ht="12.75">
      <c r="A218" s="85"/>
      <c r="B218" s="46" t="s">
        <v>24</v>
      </c>
      <c r="C218" s="8"/>
      <c r="D218" s="8">
        <v>2450</v>
      </c>
    </row>
    <row r="219" spans="1:4" ht="12.75">
      <c r="A219" s="85"/>
      <c r="B219" s="46" t="s">
        <v>70</v>
      </c>
      <c r="C219" s="8"/>
      <c r="D219" s="8">
        <v>50</v>
      </c>
    </row>
    <row r="220" spans="1:4" ht="12.75">
      <c r="A220" s="85">
        <v>3357</v>
      </c>
      <c r="B220" s="36" t="s">
        <v>73</v>
      </c>
      <c r="C220" s="13"/>
      <c r="D220" s="13">
        <f>D221+D222</f>
        <v>0</v>
      </c>
    </row>
    <row r="221" spans="1:4" ht="12.75">
      <c r="A221" s="85"/>
      <c r="B221" s="46" t="s">
        <v>24</v>
      </c>
      <c r="C221" s="8"/>
      <c r="D221" s="8">
        <v>-3000</v>
      </c>
    </row>
    <row r="222" spans="1:4" ht="12.75">
      <c r="A222" s="85"/>
      <c r="B222" s="46" t="s">
        <v>70</v>
      </c>
      <c r="C222" s="8"/>
      <c r="D222" s="8">
        <v>3000</v>
      </c>
    </row>
    <row r="223" spans="1:4" ht="12.75">
      <c r="A223" s="85">
        <v>3360</v>
      </c>
      <c r="B223" s="36" t="s">
        <v>74</v>
      </c>
      <c r="C223" s="8"/>
      <c r="D223" s="13">
        <f>SUM(D224:D226)</f>
        <v>0</v>
      </c>
    </row>
    <row r="224" spans="1:4" ht="12.75">
      <c r="A224" s="85"/>
      <c r="B224" s="46" t="s">
        <v>8</v>
      </c>
      <c r="C224" s="8"/>
      <c r="D224" s="8">
        <v>-1500</v>
      </c>
    </row>
    <row r="225" spans="1:4" ht="12.75">
      <c r="A225" s="85"/>
      <c r="B225" s="46" t="s">
        <v>66</v>
      </c>
      <c r="C225" s="8"/>
      <c r="D225" s="8">
        <v>-500</v>
      </c>
    </row>
    <row r="226" spans="1:4" ht="12.75">
      <c r="A226" s="85"/>
      <c r="B226" s="46" t="s">
        <v>24</v>
      </c>
      <c r="C226" s="8"/>
      <c r="D226" s="8">
        <v>2000</v>
      </c>
    </row>
    <row r="227" spans="1:4" ht="12.75">
      <c r="A227" s="85">
        <v>3362</v>
      </c>
      <c r="B227" s="36" t="s">
        <v>75</v>
      </c>
      <c r="C227" s="13"/>
      <c r="D227" s="13">
        <f>D228+D229</f>
        <v>0</v>
      </c>
    </row>
    <row r="228" spans="1:4" ht="12.75">
      <c r="A228" s="85"/>
      <c r="B228" s="46" t="s">
        <v>24</v>
      </c>
      <c r="C228" s="8"/>
      <c r="D228" s="8">
        <v>-600</v>
      </c>
    </row>
    <row r="229" spans="1:4" ht="12.75">
      <c r="A229" s="85"/>
      <c r="B229" s="46" t="s">
        <v>70</v>
      </c>
      <c r="C229" s="8"/>
      <c r="D229" s="8">
        <v>600</v>
      </c>
    </row>
    <row r="230" spans="1:4" ht="12.75">
      <c r="A230" s="85">
        <v>3421</v>
      </c>
      <c r="B230" s="36" t="s">
        <v>76</v>
      </c>
      <c r="C230" s="13"/>
      <c r="D230" s="13">
        <f>D231+D232+D233</f>
        <v>0</v>
      </c>
    </row>
    <row r="231" spans="1:4" ht="12.75">
      <c r="A231" s="85"/>
      <c r="B231" s="46" t="s">
        <v>66</v>
      </c>
      <c r="C231" s="8"/>
      <c r="D231" s="8">
        <v>155</v>
      </c>
    </row>
    <row r="232" spans="1:4" ht="12.75">
      <c r="A232" s="85"/>
      <c r="B232" s="46" t="s">
        <v>24</v>
      </c>
      <c r="C232" s="8"/>
      <c r="D232" s="8">
        <v>-760</v>
      </c>
    </row>
    <row r="233" spans="1:4" ht="12.75">
      <c r="A233" s="85"/>
      <c r="B233" s="46" t="s">
        <v>36</v>
      </c>
      <c r="C233" s="8"/>
      <c r="D233" s="8">
        <v>605</v>
      </c>
    </row>
    <row r="234" spans="1:4" ht="12.75">
      <c r="A234" s="85">
        <v>3422</v>
      </c>
      <c r="B234" s="36" t="s">
        <v>117</v>
      </c>
      <c r="C234" s="8"/>
      <c r="D234" s="13">
        <v>6000</v>
      </c>
    </row>
    <row r="235" spans="1:4" ht="12.75">
      <c r="A235" s="52">
        <v>3423</v>
      </c>
      <c r="B235" s="54" t="s">
        <v>58</v>
      </c>
      <c r="C235" s="8"/>
      <c r="D235" s="13">
        <v>2000</v>
      </c>
    </row>
    <row r="236" spans="1:4" ht="12.75">
      <c r="A236" s="98">
        <v>3424</v>
      </c>
      <c r="B236" s="54" t="s">
        <v>118</v>
      </c>
      <c r="C236" s="8"/>
      <c r="D236" s="13">
        <v>6000</v>
      </c>
    </row>
    <row r="237" spans="1:4" ht="12.75">
      <c r="A237" s="85">
        <v>3427</v>
      </c>
      <c r="B237" s="36" t="s">
        <v>77</v>
      </c>
      <c r="C237" s="13"/>
      <c r="D237" s="13">
        <f>D239+D238</f>
        <v>0</v>
      </c>
    </row>
    <row r="238" spans="1:4" ht="12.75">
      <c r="A238" s="85"/>
      <c r="B238" s="46" t="s">
        <v>8</v>
      </c>
      <c r="C238" s="8"/>
      <c r="D238" s="8">
        <v>1200</v>
      </c>
    </row>
    <row r="239" spans="1:4" ht="12.75">
      <c r="A239" s="85"/>
      <c r="B239" s="46" t="s">
        <v>24</v>
      </c>
      <c r="C239" s="8"/>
      <c r="D239" s="8">
        <v>-1200</v>
      </c>
    </row>
    <row r="240" spans="1:4" ht="12.75">
      <c r="A240" s="7" t="s">
        <v>87</v>
      </c>
      <c r="B240" s="46"/>
      <c r="C240" s="13"/>
      <c r="D240" s="13">
        <f>SUM(D177+D180+D184+D189+D193+D196+D199+D202+D206+D207+D208+D209+D210+D211+D212+D215+D216+D217+D220+D223+D227+D230+D235+D237+D188+D234+D236)</f>
        <v>173682</v>
      </c>
    </row>
    <row r="241" spans="1:4" ht="12.75">
      <c r="A241" s="60"/>
      <c r="B241" s="46"/>
      <c r="C241" s="13"/>
      <c r="D241" s="13"/>
    </row>
    <row r="242" spans="1:4" ht="12.75">
      <c r="A242" s="60" t="s">
        <v>93</v>
      </c>
      <c r="B242" s="46"/>
      <c r="C242" s="13"/>
      <c r="D242" s="13"/>
    </row>
    <row r="243" spans="1:4" ht="12.75">
      <c r="A243" s="85">
        <v>3935</v>
      </c>
      <c r="B243" s="46" t="s">
        <v>94</v>
      </c>
      <c r="C243" s="13"/>
      <c r="D243" s="6">
        <v>39000</v>
      </c>
    </row>
    <row r="244" spans="1:4" ht="12.75">
      <c r="A244" s="60" t="s">
        <v>93</v>
      </c>
      <c r="B244" s="46"/>
      <c r="C244" s="13"/>
      <c r="D244" s="13">
        <f>SUM(D243)</f>
        <v>39000</v>
      </c>
    </row>
    <row r="245" spans="1:4" ht="12.75">
      <c r="A245" s="60"/>
      <c r="B245" s="8"/>
      <c r="C245" s="13"/>
      <c r="D245" s="8"/>
    </row>
    <row r="246" spans="1:4" ht="12.75">
      <c r="A246" s="13" t="s">
        <v>88</v>
      </c>
      <c r="B246" s="63"/>
      <c r="C246" s="13"/>
      <c r="D246" s="13"/>
    </row>
    <row r="247" spans="1:4" ht="12.75">
      <c r="A247" s="6">
        <v>4014</v>
      </c>
      <c r="B247" s="36" t="s">
        <v>78</v>
      </c>
      <c r="C247" s="13"/>
      <c r="D247" s="13">
        <v>-25000</v>
      </c>
    </row>
    <row r="248" spans="1:4" ht="12.75">
      <c r="A248" s="86">
        <v>4121</v>
      </c>
      <c r="B248" s="36" t="s">
        <v>80</v>
      </c>
      <c r="C248" s="6"/>
      <c r="D248" s="13">
        <f>SUM(D249:D251)</f>
        <v>0</v>
      </c>
    </row>
    <row r="249" spans="1:4" ht="12.75">
      <c r="A249" s="86"/>
      <c r="B249" s="46" t="s">
        <v>24</v>
      </c>
      <c r="C249" s="8"/>
      <c r="D249" s="8">
        <v>1378</v>
      </c>
    </row>
    <row r="250" spans="1:4" ht="12.75">
      <c r="A250" s="86"/>
      <c r="B250" s="46" t="s">
        <v>36</v>
      </c>
      <c r="C250" s="8"/>
      <c r="D250" s="8">
        <v>470</v>
      </c>
    </row>
    <row r="251" spans="1:4" ht="12.75">
      <c r="A251" s="86"/>
      <c r="B251" s="46" t="s">
        <v>79</v>
      </c>
      <c r="C251" s="8"/>
      <c r="D251" s="8">
        <v>-1848</v>
      </c>
    </row>
    <row r="252" spans="1:4" ht="12.75">
      <c r="A252" s="86">
        <v>4122</v>
      </c>
      <c r="B252" s="36" t="s">
        <v>81</v>
      </c>
      <c r="C252" s="6"/>
      <c r="D252" s="13">
        <f>SUM(D253:D254)</f>
        <v>0</v>
      </c>
    </row>
    <row r="253" spans="1:4" ht="12.75">
      <c r="A253" s="86"/>
      <c r="B253" s="46" t="s">
        <v>24</v>
      </c>
      <c r="C253" s="8"/>
      <c r="D253" s="8">
        <v>1450</v>
      </c>
    </row>
    <row r="254" spans="1:4" ht="12.75">
      <c r="A254" s="86"/>
      <c r="B254" s="46" t="s">
        <v>79</v>
      </c>
      <c r="C254" s="8"/>
      <c r="D254" s="8">
        <v>-1450</v>
      </c>
    </row>
    <row r="255" spans="1:4" ht="12.75">
      <c r="A255" s="86">
        <v>4131</v>
      </c>
      <c r="B255" s="36" t="s">
        <v>82</v>
      </c>
      <c r="C255" s="6"/>
      <c r="D255" s="13">
        <f>SUM(D256:D258)</f>
        <v>0</v>
      </c>
    </row>
    <row r="256" spans="1:4" ht="12.75">
      <c r="A256" s="86"/>
      <c r="B256" s="46" t="s">
        <v>24</v>
      </c>
      <c r="C256" s="8"/>
      <c r="D256" s="8">
        <v>710</v>
      </c>
    </row>
    <row r="257" spans="1:4" ht="12.75">
      <c r="A257" s="86"/>
      <c r="B257" s="46" t="s">
        <v>36</v>
      </c>
      <c r="C257" s="8"/>
      <c r="D257" s="8">
        <v>9800</v>
      </c>
    </row>
    <row r="258" spans="1:4" ht="12.75">
      <c r="A258" s="86"/>
      <c r="B258" s="46" t="s">
        <v>79</v>
      </c>
      <c r="C258" s="8"/>
      <c r="D258" s="8">
        <v>-10510</v>
      </c>
    </row>
    <row r="259" spans="1:4" ht="12.75">
      <c r="A259" s="86">
        <v>4225</v>
      </c>
      <c r="B259" s="36" t="s">
        <v>83</v>
      </c>
      <c r="C259" s="6"/>
      <c r="D259" s="13">
        <f>SUM(D260:D261)</f>
        <v>0</v>
      </c>
    </row>
    <row r="260" spans="1:4" ht="12.75">
      <c r="A260" s="86"/>
      <c r="B260" s="46" t="s">
        <v>36</v>
      </c>
      <c r="C260" s="8"/>
      <c r="D260" s="6">
        <v>7025</v>
      </c>
    </row>
    <row r="261" spans="1:4" ht="12.75">
      <c r="A261" s="86"/>
      <c r="B261" s="46" t="s">
        <v>79</v>
      </c>
      <c r="C261" s="8"/>
      <c r="D261" s="6">
        <v>-7025</v>
      </c>
    </row>
    <row r="262" spans="1:4" ht="12.75">
      <c r="A262" s="13" t="s">
        <v>88</v>
      </c>
      <c r="B262" s="46"/>
      <c r="C262" s="8"/>
      <c r="D262" s="13">
        <f>SUM(D247+D248+D252+D255+D259)</f>
        <v>-25000</v>
      </c>
    </row>
    <row r="263" spans="1:4" ht="12.75">
      <c r="A263" s="24"/>
      <c r="B263" s="18"/>
      <c r="C263" s="13"/>
      <c r="D263" s="6"/>
    </row>
    <row r="264" spans="1:4" ht="12.75">
      <c r="A264" s="13" t="s">
        <v>84</v>
      </c>
      <c r="B264" s="23"/>
      <c r="C264" s="13"/>
      <c r="D264" s="8"/>
    </row>
    <row r="265" spans="1:4" ht="12.75">
      <c r="A265" s="6">
        <v>5024</v>
      </c>
      <c r="B265" s="36" t="s">
        <v>85</v>
      </c>
      <c r="C265" s="6"/>
      <c r="D265" s="6">
        <f>D266+D267</f>
        <v>0</v>
      </c>
    </row>
    <row r="266" spans="1:4" ht="12.75">
      <c r="A266" s="86"/>
      <c r="B266" s="46" t="s">
        <v>24</v>
      </c>
      <c r="C266" s="8"/>
      <c r="D266" s="8">
        <v>16405</v>
      </c>
    </row>
    <row r="267" spans="1:4" ht="12.75">
      <c r="A267" s="61"/>
      <c r="B267" s="46" t="s">
        <v>36</v>
      </c>
      <c r="C267" s="6"/>
      <c r="D267" s="8">
        <v>-16405</v>
      </c>
    </row>
    <row r="268" spans="1:4" ht="12.75">
      <c r="A268" s="24">
        <v>5032</v>
      </c>
      <c r="B268" s="25" t="s">
        <v>89</v>
      </c>
      <c r="C268" s="13"/>
      <c r="D268" s="13">
        <v>25000</v>
      </c>
    </row>
    <row r="269" spans="1:4" ht="12.75">
      <c r="A269" s="6">
        <v>5063</v>
      </c>
      <c r="B269" s="89" t="s">
        <v>91</v>
      </c>
      <c r="C269" s="13"/>
      <c r="D269" s="13">
        <v>-39000</v>
      </c>
    </row>
    <row r="270" spans="1:4" ht="12.75">
      <c r="A270" s="13" t="s">
        <v>92</v>
      </c>
      <c r="B270" s="63"/>
      <c r="C270" s="13"/>
      <c r="D270" s="13">
        <f>SUM(D268+D269)</f>
        <v>-14000</v>
      </c>
    </row>
    <row r="271" spans="1:4" ht="12.75">
      <c r="A271" s="64"/>
      <c r="B271" s="63"/>
      <c r="C271" s="13"/>
      <c r="D271" s="13"/>
    </row>
    <row r="272" spans="1:4" ht="15">
      <c r="A272" s="55" t="s">
        <v>35</v>
      </c>
      <c r="B272" s="33"/>
      <c r="C272" s="56">
        <f>SUM(C97)</f>
        <v>35838</v>
      </c>
      <c r="D272" s="56">
        <f>SUM(D270+D262+D244+D240+D174+D143+D108+D160+D101)</f>
        <v>258916</v>
      </c>
    </row>
    <row r="273" spans="1:4" ht="15">
      <c r="A273" s="55"/>
      <c r="B273" s="33"/>
      <c r="C273" s="56"/>
      <c r="D273" s="56"/>
    </row>
    <row r="274" spans="1:4" ht="12.75">
      <c r="A274" s="32" t="s">
        <v>22</v>
      </c>
      <c r="B274" s="63"/>
      <c r="C274" s="13"/>
      <c r="D274" s="13"/>
    </row>
    <row r="275" spans="1:4" ht="12.75">
      <c r="A275" s="34">
        <v>6110</v>
      </c>
      <c r="B275" s="35" t="s">
        <v>20</v>
      </c>
      <c r="C275" s="13"/>
      <c r="D275" s="6">
        <v>-223078</v>
      </c>
    </row>
    <row r="276" spans="1:4" ht="12.75">
      <c r="A276" s="57" t="s">
        <v>23</v>
      </c>
      <c r="B276" s="63"/>
      <c r="C276" s="13"/>
      <c r="D276" s="13">
        <f>D275</f>
        <v>-223078</v>
      </c>
    </row>
    <row r="277" spans="1:4" ht="15">
      <c r="A277" s="55"/>
      <c r="B277" s="33"/>
      <c r="C277" s="56"/>
      <c r="D277" s="56"/>
    </row>
    <row r="278" spans="1:4" ht="15">
      <c r="A278" s="55" t="s">
        <v>21</v>
      </c>
      <c r="B278" s="58"/>
      <c r="C278" s="56">
        <f>SUM(C272+C62)</f>
        <v>75657</v>
      </c>
      <c r="D278" s="56">
        <f>SUM(D272+D62+D276)</f>
        <v>75657</v>
      </c>
    </row>
    <row r="279" ht="12.75">
      <c r="B279" s="16"/>
    </row>
    <row r="281" ht="12.75">
      <c r="D281" s="16"/>
    </row>
    <row r="282" spans="3:4" ht="12.75">
      <c r="C282" s="16"/>
      <c r="D282" s="20"/>
    </row>
    <row r="283" spans="3:4" ht="12.75">
      <c r="C283" s="16"/>
      <c r="D283" s="20"/>
    </row>
    <row r="284" spans="3:4" ht="12.75">
      <c r="C284" s="16"/>
      <c r="D284" s="20"/>
    </row>
    <row r="285" spans="3:4" ht="12.75">
      <c r="C285" s="16"/>
      <c r="D285" s="20"/>
    </row>
    <row r="286" spans="3:4" ht="12.75">
      <c r="C286" s="16"/>
      <c r="D286" s="20"/>
    </row>
    <row r="287" spans="3:4" ht="12.75">
      <c r="C287" s="29"/>
      <c r="D287" s="20"/>
    </row>
    <row r="288" spans="3:4" ht="12.75">
      <c r="C288" s="29"/>
      <c r="D288" s="20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1" r:id="rId1"/>
  <headerFooter>
    <oddFooter>&amp;C&amp;P.oldal
</oddFooter>
  </headerFooter>
  <rowBreaks count="3" manualBreakCount="3">
    <brk id="74" max="255" man="1"/>
    <brk id="153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2019-08-27T11:21:46Z</cp:lastPrinted>
  <dcterms:created xsi:type="dcterms:W3CDTF">2015-04-22T08:22:53Z</dcterms:created>
  <dcterms:modified xsi:type="dcterms:W3CDTF">2019-08-30T07:25:47Z</dcterms:modified>
  <cp:category/>
  <cp:version/>
  <cp:contentType/>
  <cp:contentStatus/>
</cp:coreProperties>
</file>