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600" windowHeight="11760" activeTab="0"/>
  </bookViews>
  <sheets>
    <sheet name="2018_szeptember " sheetId="1" r:id="rId1"/>
  </sheets>
  <definedNames/>
  <calcPr fullCalcOnLoad="1"/>
</workbook>
</file>

<file path=xl/sharedStrings.xml><?xml version="1.0" encoding="utf-8"?>
<sst xmlns="http://schemas.openxmlformats.org/spreadsheetml/2006/main" count="177" uniqueCount="91">
  <si>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</si>
  <si>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</si>
  <si>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</si>
  <si>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</si>
  <si>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</si>
  <si>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</si>
  <si>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Működési célú központosított előirányzatok</t>
  </si>
  <si>
    <t>1/b. sz. melléklet összesen</t>
  </si>
  <si>
    <t>Csicsergő Óvoda</t>
  </si>
  <si>
    <t>Személyi juttatások</t>
  </si>
  <si>
    <t>Csudafa Óvoda</t>
  </si>
  <si>
    <t>Kerekerdő Óvoda</t>
  </si>
  <si>
    <t>Kicsi Bocs Óvoda</t>
  </si>
  <si>
    <t>Liliom Óvoda</t>
  </si>
  <si>
    <t>Napfény Óvoda</t>
  </si>
  <si>
    <t xml:space="preserve">Ferencvárosi Intézmény Üzemeltetési Központ </t>
  </si>
  <si>
    <t>Ferencvárosi Egyesített Bölcsődék</t>
  </si>
  <si>
    <t xml:space="preserve">FESZGYI   </t>
  </si>
  <si>
    <t>2. sz. melléklet összesen</t>
  </si>
  <si>
    <t>Polgármesteri hivatal igazgatási kiadásai</t>
  </si>
  <si>
    <t>Közterületfelügyelet</t>
  </si>
  <si>
    <t xml:space="preserve">I. Állami pénzeszköz átvétellel kapcsolatos előirányzat módosítás </t>
  </si>
  <si>
    <t>Általános tartalék</t>
  </si>
  <si>
    <t>Mindösszesen</t>
  </si>
  <si>
    <t>6. sz. melléklet</t>
  </si>
  <si>
    <t>6. sz. melléklet összesen</t>
  </si>
  <si>
    <t>Dologi kiadások</t>
  </si>
  <si>
    <t xml:space="preserve"> Települési önkormányzatok kulturális feladatainak támogatása</t>
  </si>
  <si>
    <t>Települési önkormányzatok szoc. és gyermekj. és gyermekétk. feladatainak tám.</t>
  </si>
  <si>
    <t>Munkaad. terhelő jár. és szoc. hozzáj adó</t>
  </si>
  <si>
    <t>3/a. sz. melléklet összesen</t>
  </si>
  <si>
    <t>3/b. sz. melléklet összesen</t>
  </si>
  <si>
    <t>A 2018. évi költségvetés módosítása</t>
  </si>
  <si>
    <t>Sor-szám</t>
  </si>
  <si>
    <t>II. Testületi döntést igénylő előirányzat módosítás</t>
  </si>
  <si>
    <t>II. Képviselőtestületi döntést igénylő előirányzat módosítások összesen</t>
  </si>
  <si>
    <t>Epres Óvoda</t>
  </si>
  <si>
    <t>Méhecske Óvoda</t>
  </si>
  <si>
    <t>Ugrifüles Óvoda</t>
  </si>
  <si>
    <t>Elszámolásból származó bevételek</t>
  </si>
  <si>
    <t>Ferencvárosi Művelődési Központ</t>
  </si>
  <si>
    <t>Beruházás</t>
  </si>
  <si>
    <t>Beruházások</t>
  </si>
  <si>
    <t>3/c. sz. melléklet összesen</t>
  </si>
  <si>
    <t>Egyéb működési célú támogatások bevételei Áh-n belülről</t>
  </si>
  <si>
    <t xml:space="preserve">   Egyéb működési célú kiadások</t>
  </si>
  <si>
    <t xml:space="preserve">   Egyéb felhalmozási célú kiadások</t>
  </si>
  <si>
    <t>1/c. sz. melléklet</t>
  </si>
  <si>
    <t>1/c. sz. melléklet összesen</t>
  </si>
  <si>
    <t>2017. évi elszámolásból adódó költségvetési támogatás</t>
  </si>
  <si>
    <t xml:space="preserve">    -  Erzsébet utalvány I.</t>
  </si>
  <si>
    <t xml:space="preserve">    -  Kiegészítő gyermekvédelmi támogatás  EMMI fejezetből (VI-VIII.hó)</t>
  </si>
  <si>
    <t xml:space="preserve">    -  EMMI Utcai szociális munka támogatása 2018. III. n. év</t>
  </si>
  <si>
    <t xml:space="preserve">   - Szociális ágazati összevont pótlék (VII.-VIII.hó)</t>
  </si>
  <si>
    <t xml:space="preserve">    - kulturális pótlék szociális hozzájárulási adóval növelt összege (VII.-VIII.hó)</t>
  </si>
  <si>
    <t xml:space="preserve">   - Bérkompenzáció  (2018. VI.-VII. hó)</t>
  </si>
  <si>
    <r>
      <t xml:space="preserve">2. sz. melléklet </t>
    </r>
    <r>
      <rPr>
        <b/>
        <i/>
        <sz val="10"/>
        <rFont val="Arial CE"/>
        <family val="0"/>
      </rPr>
      <t>(Bérkompenzáció 2018.VI.-VII. hó)</t>
    </r>
  </si>
  <si>
    <r>
      <t xml:space="preserve">3/a. sz. melléklet </t>
    </r>
    <r>
      <rPr>
        <b/>
        <i/>
        <sz val="10"/>
        <rFont val="Arial CE"/>
        <family val="0"/>
      </rPr>
      <t>(Bérkompenzáció 2018.VI.-VII. hó)</t>
    </r>
  </si>
  <si>
    <r>
      <t>3/b. sz. melléklet</t>
    </r>
    <r>
      <rPr>
        <b/>
        <i/>
        <sz val="10"/>
        <rFont val="Arial CE"/>
        <family val="0"/>
      </rPr>
      <t xml:space="preserve"> (Bérkompenzáció 2018.VI.-VII. hó)</t>
    </r>
  </si>
  <si>
    <t xml:space="preserve">    -  XV. Roma Kulturális Fesztivál 2018. év támogatás</t>
  </si>
  <si>
    <t>Kulturális, Egyházi és Nemzetiségi feladatok</t>
  </si>
  <si>
    <t>Egészségügyi prevenció</t>
  </si>
  <si>
    <t>Egyéb működési célú támogatások bevételei államháztartáson belülről</t>
  </si>
  <si>
    <t xml:space="preserve">2. sz. melléklet </t>
  </si>
  <si>
    <t>Egyéb felhalmozási célú támogatás bevételei államháztartáson belülről</t>
  </si>
  <si>
    <t>Egyéb működési bevételek</t>
  </si>
  <si>
    <t>Egyéb működési célú kiadások</t>
  </si>
  <si>
    <t>Közterület-felügyelet</t>
  </si>
  <si>
    <t>Fővárosi IPA visszafizetése -dologi kiadások</t>
  </si>
  <si>
    <t xml:space="preserve">3/c. sz. melléklet </t>
  </si>
  <si>
    <t>3/b. sz. melléklet</t>
  </si>
  <si>
    <t>Roma koncepció -dologi kiadás</t>
  </si>
  <si>
    <t>Rendkívüli gyermekvédelmi támogatás - ellátottak juttatása</t>
  </si>
  <si>
    <t>3/d sz. melléklet</t>
  </si>
  <si>
    <t>IX. kerületi Rendőrkapitányság támogatása</t>
  </si>
  <si>
    <t>Közvetített szolgáltatások ellenértéke</t>
  </si>
  <si>
    <t>Személyi juttatások (1.360)</t>
  </si>
  <si>
    <t>Munkaad. terhelő jár. és szoc. hozzáj adó (265)</t>
  </si>
  <si>
    <t>5.sz. melléklet</t>
  </si>
  <si>
    <t>Közművelődés érdekeltségnöv. pályázat FMK eszközbeszerzés</t>
  </si>
  <si>
    <t>5.sz. melléklet összesen</t>
  </si>
  <si>
    <t xml:space="preserve">   - Központi támogatás</t>
  </si>
  <si>
    <t>3/a sz. meléklet</t>
  </si>
  <si>
    <t>Polgármesteri Hivatal Igazgatási kiadásai - dologi kiadások</t>
  </si>
  <si>
    <t>3/a sz. meléklet összesen</t>
  </si>
  <si>
    <t>Informatikai működés és fejlesztés</t>
  </si>
  <si>
    <t>Dologi kiadás</t>
  </si>
  <si>
    <t>Felhalmozási célú önkormányzati támogatások</t>
  </si>
  <si>
    <t>Idősügyi koncepció -dologi kiadás</t>
  </si>
  <si>
    <t>Egyéb rendezvények -beruházások</t>
  </si>
  <si>
    <t>Városmarketing  - dologi kiadások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</si>
</sst>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3" fontId="21" fillId="0" borderId="0" xfId="57" applyNumberFormat="1" applyFont="1" applyAlignment="1">
      <alignment horizontal="center"/>
      <protection/>
    </xf>
    <xf numFmtId="3" fontId="23" fillId="0" borderId="0" xfId="57" applyNumberFormat="1" applyFont="1" applyAlignment="1">
      <alignment horizontal="centerContinuous"/>
      <protection/>
    </xf>
    <xf numFmtId="3" fontId="24" fillId="0" borderId="0" xfId="57" applyNumberFormat="1" applyFont="1" applyAlignment="1">
      <alignment horizontal="right"/>
      <protection/>
    </xf>
    <xf numFmtId="3" fontId="23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1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Fill="1" applyBorder="1">
      <alignment/>
      <protection/>
    </xf>
    <xf numFmtId="3" fontId="27" fillId="0" borderId="12" xfId="57" applyNumberFormat="1" applyFont="1" applyFill="1" applyBorder="1">
      <alignment/>
      <protection/>
    </xf>
    <xf numFmtId="3" fontId="16" fillId="0" borderId="11" xfId="57" applyNumberFormat="1" applyFont="1" applyBorder="1">
      <alignment/>
      <protection/>
    </xf>
    <xf numFmtId="3" fontId="16" fillId="0" borderId="10" xfId="57" applyNumberFormat="1" applyFont="1" applyBorder="1">
      <alignment/>
      <protection/>
    </xf>
    <xf numFmtId="3" fontId="24" fillId="0" borderId="10" xfId="57" applyNumberFormat="1" applyFont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3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3" fillId="0" borderId="10" xfId="57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3" fontId="27" fillId="0" borderId="10" xfId="57" applyNumberFormat="1" applyFont="1" applyBorder="1">
      <alignment/>
      <protection/>
    </xf>
    <xf numFmtId="3" fontId="27" fillId="0" borderId="12" xfId="57" applyNumberFormat="1" applyFont="1" applyBorder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>
      <alignment/>
      <protection/>
    </xf>
    <xf numFmtId="3" fontId="24" fillId="0" borderId="12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27" fillId="0" borderId="10" xfId="59" applyFont="1" applyBorder="1" applyAlignment="1">
      <alignment/>
      <protection/>
    </xf>
    <xf numFmtId="3" fontId="27" fillId="0" borderId="11" xfId="57" applyNumberFormat="1" applyFont="1" applyBorder="1">
      <alignment/>
      <protection/>
    </xf>
    <xf numFmtId="0" fontId="27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/>
      <protection locked="0"/>
    </xf>
    <xf numFmtId="3" fontId="24" fillId="0" borderId="15" xfId="57" applyNumberFormat="1" applyFont="1" applyBorder="1">
      <alignment/>
      <protection/>
    </xf>
    <xf numFmtId="3" fontId="24" fillId="0" borderId="15" xfId="57" applyNumberFormat="1" applyFont="1" applyBorder="1">
      <alignment/>
      <protection/>
    </xf>
    <xf numFmtId="3" fontId="27" fillId="0" borderId="15" xfId="57" applyNumberFormat="1" applyFont="1" applyBorder="1">
      <alignment/>
      <protection/>
    </xf>
    <xf numFmtId="3" fontId="31" fillId="0" borderId="15" xfId="57" applyNumberFormat="1" applyFont="1" applyBorder="1" applyAlignment="1">
      <alignment vertical="center"/>
      <protection/>
    </xf>
    <xf numFmtId="0" fontId="30" fillId="0" borderId="16" xfId="58" applyFont="1" applyBorder="1" applyAlignment="1">
      <alignment/>
      <protection/>
    </xf>
    <xf numFmtId="3" fontId="0" fillId="0" borderId="15" xfId="57" applyNumberFormat="1" applyFont="1" applyBorder="1" applyAlignment="1">
      <alignment vertical="center"/>
      <protection/>
    </xf>
    <xf numFmtId="0" fontId="16" fillId="0" borderId="16" xfId="58" applyFont="1" applyBorder="1" applyAlignment="1">
      <alignment/>
      <protection/>
    </xf>
    <xf numFmtId="3" fontId="23" fillId="0" borderId="16" xfId="57" applyNumberFormat="1" applyFont="1" applyBorder="1">
      <alignment/>
      <protection/>
    </xf>
    <xf numFmtId="3" fontId="31" fillId="0" borderId="10" xfId="57" applyNumberFormat="1" applyFont="1" applyBorder="1" applyAlignment="1">
      <alignment vertical="center"/>
      <protection/>
    </xf>
    <xf numFmtId="3" fontId="0" fillId="0" borderId="16" xfId="57" applyNumberFormat="1" applyFont="1" applyBorder="1">
      <alignment/>
      <protection/>
    </xf>
    <xf numFmtId="3" fontId="31" fillId="0" borderId="10" xfId="57" applyNumberFormat="1" applyFont="1" applyBorder="1">
      <alignment/>
      <protection/>
    </xf>
    <xf numFmtId="3" fontId="28" fillId="0" borderId="10" xfId="57" applyNumberFormat="1" applyFont="1" applyBorder="1" applyAlignment="1">
      <alignment vertical="center"/>
      <protection/>
    </xf>
    <xf numFmtId="3" fontId="31" fillId="0" borderId="10" xfId="57" applyNumberFormat="1" applyFont="1" applyFill="1" applyBorder="1">
      <alignment/>
      <protection/>
    </xf>
    <xf numFmtId="0" fontId="0" fillId="0" borderId="0" xfId="0" applyAlignment="1">
      <alignment horizontal="left"/>
    </xf>
    <xf numFmtId="0" fontId="24" fillId="0" borderId="10" xfId="59" applyFont="1" applyFill="1" applyBorder="1" applyAlignment="1">
      <alignment/>
      <protection/>
    </xf>
    <xf numFmtId="0" fontId="24" fillId="0" borderId="10" xfId="59" applyFont="1" applyBorder="1" applyAlignment="1">
      <alignment/>
      <protection/>
    </xf>
    <xf numFmtId="3" fontId="24" fillId="0" borderId="10" xfId="0" applyNumberFormat="1" applyFont="1" applyBorder="1" applyAlignment="1">
      <alignment/>
    </xf>
    <xf numFmtId="3" fontId="24" fillId="0" borderId="15" xfId="57" applyNumberFormat="1" applyFont="1" applyFill="1" applyBorder="1">
      <alignment/>
      <protection/>
    </xf>
    <xf numFmtId="3" fontId="23" fillId="0" borderId="11" xfId="57" applyNumberFormat="1" applyFont="1" applyFill="1" applyBorder="1">
      <alignment/>
      <protection/>
    </xf>
    <xf numFmtId="3" fontId="23" fillId="0" borderId="10" xfId="57" applyNumberFormat="1" applyFont="1" applyBorder="1" applyAlignment="1">
      <alignment horizontal="left" vertical="center"/>
      <protection/>
    </xf>
    <xf numFmtId="3" fontId="23" fillId="0" borderId="12" xfId="57" applyNumberFormat="1" applyFont="1" applyBorder="1">
      <alignment/>
      <protection/>
    </xf>
    <xf numFmtId="3" fontId="23" fillId="0" borderId="17" xfId="57" applyNumberFormat="1" applyFont="1" applyBorder="1" applyAlignment="1">
      <alignment vertical="center"/>
      <protection/>
    </xf>
    <xf numFmtId="3" fontId="31" fillId="0" borderId="18" xfId="57" applyNumberFormat="1" applyFont="1" applyBorder="1" applyAlignment="1">
      <alignment vertical="center"/>
      <protection/>
    </xf>
    <xf numFmtId="3" fontId="16" fillId="24" borderId="10" xfId="57" applyNumberFormat="1" applyFont="1" applyFill="1" applyBorder="1" applyAlignment="1">
      <alignment vertical="center"/>
      <protection/>
    </xf>
    <xf numFmtId="3" fontId="16" fillId="24" borderId="12" xfId="57" applyNumberFormat="1" applyFont="1" applyFill="1" applyBorder="1">
      <alignment/>
      <protection/>
    </xf>
    <xf numFmtId="3" fontId="30" fillId="0" borderId="16" xfId="0" applyNumberFormat="1" applyFont="1" applyBorder="1" applyAlignment="1">
      <alignment/>
    </xf>
    <xf numFmtId="0" fontId="27" fillId="0" borderId="10" xfId="59" applyFont="1" applyFill="1" applyBorder="1" applyAlignment="1">
      <alignment/>
      <protection/>
    </xf>
    <xf numFmtId="3" fontId="24" fillId="0" borderId="19" xfId="57" applyNumberFormat="1" applyFont="1" applyBorder="1">
      <alignment/>
      <protection/>
    </xf>
    <xf numFmtId="3" fontId="16" fillId="0" borderId="19" xfId="57" applyNumberFormat="1" applyFont="1" applyBorder="1">
      <alignment/>
      <protection/>
    </xf>
    <xf numFmtId="3" fontId="22" fillId="0" borderId="18" xfId="0" applyNumberFormat="1" applyFont="1" applyFill="1" applyBorder="1" applyAlignment="1">
      <alignment/>
    </xf>
    <xf numFmtId="0" fontId="29" fillId="0" borderId="19" xfId="0" applyFont="1" applyFill="1" applyBorder="1" applyAlignment="1">
      <alignment/>
    </xf>
    <xf numFmtId="3" fontId="31" fillId="0" borderId="19" xfId="57" applyNumberFormat="1" applyFont="1" applyBorder="1" applyAlignment="1">
      <alignment vertical="center"/>
      <protection/>
    </xf>
    <xf numFmtId="3" fontId="0" fillId="0" borderId="19" xfId="57" applyNumberFormat="1" applyFont="1" applyBorder="1" applyAlignment="1">
      <alignment vertical="center"/>
      <protection/>
    </xf>
    <xf numFmtId="3" fontId="16" fillId="0" borderId="10" xfId="57" applyNumberFormat="1" applyFont="1" applyFill="1" applyBorder="1">
      <alignment/>
      <protection/>
    </xf>
    <xf numFmtId="3" fontId="24" fillId="0" borderId="12" xfId="57" applyNumberFormat="1" applyFont="1" applyBorder="1">
      <alignment/>
      <protection/>
    </xf>
    <xf numFmtId="0" fontId="16" fillId="0" borderId="12" xfId="0" applyFont="1" applyBorder="1" applyAlignment="1">
      <alignment horizontal="left"/>
    </xf>
    <xf numFmtId="3" fontId="0" fillId="0" borderId="18" xfId="57" applyNumberFormat="1" applyFont="1" applyBorder="1" applyAlignment="1">
      <alignment vertical="center"/>
      <protection/>
    </xf>
    <xf numFmtId="0" fontId="16" fillId="0" borderId="10" xfId="60" applyFont="1" applyFill="1" applyBorder="1" applyAlignment="1">
      <alignment horizontal="left"/>
      <protection/>
    </xf>
    <xf numFmtId="3" fontId="27" fillId="0" borderId="16" xfId="0" applyNumberFormat="1" applyFont="1" applyBorder="1" applyAlignment="1">
      <alignment/>
    </xf>
    <xf numFmtId="0" fontId="29" fillId="0" borderId="12" xfId="0" applyFont="1" applyFill="1" applyBorder="1" applyAlignment="1">
      <alignment/>
    </xf>
    <xf numFmtId="3" fontId="27" fillId="0" borderId="18" xfId="57" applyNumberFormat="1" applyFont="1" applyBorder="1">
      <alignment/>
      <protection/>
    </xf>
    <xf numFmtId="0" fontId="32" fillId="0" borderId="12" xfId="0" applyFont="1" applyFill="1" applyBorder="1" applyAlignment="1">
      <alignment/>
    </xf>
    <xf numFmtId="0" fontId="30" fillId="0" borderId="10" xfId="0" applyFont="1" applyBorder="1" applyAlignment="1">
      <alignment/>
    </xf>
    <xf numFmtId="3" fontId="31" fillId="0" borderId="17" xfId="57" applyNumberFormat="1" applyFont="1" applyBorder="1" applyAlignment="1">
      <alignment vertical="center"/>
      <protection/>
    </xf>
    <xf numFmtId="0" fontId="30" fillId="0" borderId="10" xfId="0" applyFont="1" applyFill="1" applyBorder="1" applyAlignment="1">
      <alignment horizontal="left"/>
    </xf>
    <xf numFmtId="0" fontId="30" fillId="0" borderId="16" xfId="0" applyFont="1" applyFill="1" applyBorder="1" applyAlignment="1">
      <alignment horizontal="left"/>
    </xf>
    <xf numFmtId="3" fontId="24" fillId="0" borderId="19" xfId="0" applyNumberFormat="1" applyFont="1" applyBorder="1" applyAlignment="1">
      <alignment/>
    </xf>
    <xf numFmtId="3" fontId="25" fillId="0" borderId="10" xfId="57" applyNumberFormat="1" applyFont="1" applyFill="1" applyBorder="1">
      <alignment/>
      <protection/>
    </xf>
    <xf numFmtId="3" fontId="21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0" fontId="29" fillId="0" borderId="0" xfId="0" applyFont="1" applyAlignment="1">
      <alignment/>
    </xf>
    <xf numFmtId="3" fontId="24" fillId="0" borderId="15" xfId="57" applyNumberFormat="1" applyFont="1" applyBorder="1" applyAlignment="1">
      <alignment horizontal="center" vertical="center" wrapText="1"/>
      <protection/>
    </xf>
    <xf numFmtId="3" fontId="24" fillId="0" borderId="18" xfId="57" applyNumberFormat="1" applyFont="1" applyBorder="1" applyAlignment="1">
      <alignment horizontal="center" vertical="center" wrapText="1"/>
      <protection/>
    </xf>
    <xf numFmtId="3" fontId="23" fillId="0" borderId="15" xfId="57" applyNumberFormat="1" applyFont="1" applyBorder="1" applyAlignment="1">
      <alignment horizontal="center" vertical="center"/>
      <protection/>
    </xf>
    <xf numFmtId="3" fontId="23" fillId="0" borderId="18" xfId="57" applyNumberFormat="1" applyFont="1" applyBorder="1" applyAlignment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Normál_közterület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zoomScalePageLayoutView="0" workbookViewId="0" topLeftCell="A172">
      <selection activeCell="D179" sqref="D179"/>
    </sheetView>
  </sheetViews>
  <sheetFormatPr defaultColWidth="9.140625" defaultRowHeight="12.75"/>
  <cols>
    <col min="1" max="1" width="5.8515625" style="0" customWidth="1"/>
    <col min="2" max="2" width="84.140625" style="0" customWidth="1"/>
    <col min="3" max="4" width="11.7109375" style="0" customWidth="1"/>
  </cols>
  <sheetData>
    <row r="1" spans="1:4" ht="15.75">
      <c r="A1" s="83" t="s">
        <v>32</v>
      </c>
      <c r="B1" s="84"/>
      <c r="C1" s="84"/>
      <c r="D1" s="84"/>
    </row>
    <row r="2" spans="1:4" ht="12.75">
      <c r="A2" s="85"/>
      <c r="B2" s="86"/>
      <c r="C2" s="86"/>
      <c r="D2" s="86"/>
    </row>
    <row r="3" spans="1:4" ht="15.75">
      <c r="A3" s="2"/>
      <c r="B3" s="1"/>
      <c r="C3" s="1"/>
      <c r="D3" s="3" t="s">
        <v>0</v>
      </c>
    </row>
    <row r="4" spans="1:4" ht="15" customHeight="1">
      <c r="A4" s="87" t="s">
        <v>33</v>
      </c>
      <c r="B4" s="89" t="s">
        <v>1</v>
      </c>
      <c r="C4" s="89" t="s">
        <v>2</v>
      </c>
      <c r="D4" s="89" t="s">
        <v>3</v>
      </c>
    </row>
    <row r="5" spans="1:4" ht="15" customHeight="1">
      <c r="A5" s="88"/>
      <c r="B5" s="90"/>
      <c r="C5" s="90"/>
      <c r="D5" s="90"/>
    </row>
    <row r="6" spans="1:4" ht="15">
      <c r="A6" s="4"/>
      <c r="B6" s="4"/>
      <c r="C6" s="5"/>
      <c r="D6" s="5"/>
    </row>
    <row r="7" spans="1:4" ht="15">
      <c r="A7" s="4" t="s">
        <v>4</v>
      </c>
      <c r="B7" s="4"/>
      <c r="C7" s="5"/>
      <c r="D7" s="5"/>
    </row>
    <row r="8" spans="1:4" ht="15">
      <c r="A8" s="4"/>
      <c r="B8" s="4"/>
      <c r="C8" s="5"/>
      <c r="D8" s="5"/>
    </row>
    <row r="9" spans="1:4" ht="15">
      <c r="A9" s="5" t="s">
        <v>5</v>
      </c>
      <c r="B9" s="4"/>
      <c r="C9" s="5"/>
      <c r="D9" s="5"/>
    </row>
    <row r="10" spans="1:4" ht="12.75">
      <c r="A10" s="14">
        <v>1013</v>
      </c>
      <c r="B10" s="50" t="s">
        <v>28</v>
      </c>
      <c r="C10" s="5">
        <f>SUM(C11:C12)</f>
        <v>144872</v>
      </c>
      <c r="D10" s="5"/>
    </row>
    <row r="11" spans="1:4" ht="12.75">
      <c r="A11" s="14"/>
      <c r="B11" s="29" t="s">
        <v>81</v>
      </c>
      <c r="C11" s="23">
        <v>128880</v>
      </c>
      <c r="D11" s="5"/>
    </row>
    <row r="12" spans="1:4" ht="12.75">
      <c r="A12" s="13"/>
      <c r="B12" s="29" t="s">
        <v>53</v>
      </c>
      <c r="C12" s="23">
        <f>7976+8016</f>
        <v>15992</v>
      </c>
      <c r="D12" s="5"/>
    </row>
    <row r="13" spans="1:4" ht="12.75">
      <c r="A13" s="15">
        <v>1014</v>
      </c>
      <c r="B13" s="49" t="s">
        <v>27</v>
      </c>
      <c r="C13" s="14">
        <f>SUM(C14)</f>
        <v>1445</v>
      </c>
      <c r="D13" s="5"/>
    </row>
    <row r="14" spans="1:4" ht="15">
      <c r="A14" s="26"/>
      <c r="B14" s="8" t="s">
        <v>54</v>
      </c>
      <c r="C14" s="23">
        <f>735+709+1</f>
        <v>1445</v>
      </c>
      <c r="D14" s="5"/>
    </row>
    <row r="15" spans="1:4" ht="12.75">
      <c r="A15" s="51">
        <v>1015</v>
      </c>
      <c r="B15" s="50" t="s">
        <v>6</v>
      </c>
      <c r="C15" s="15">
        <f>SUM(C16)</f>
        <v>1984</v>
      </c>
      <c r="D15" s="7"/>
    </row>
    <row r="16" spans="1:4" ht="12.75">
      <c r="A16" s="9"/>
      <c r="B16" s="61" t="s">
        <v>55</v>
      </c>
      <c r="C16" s="10">
        <f>1006+978</f>
        <v>1984</v>
      </c>
      <c r="D16" s="7"/>
    </row>
    <row r="17" spans="1:4" ht="12.75">
      <c r="A17" s="15">
        <v>1016</v>
      </c>
      <c r="B17" s="27" t="s">
        <v>39</v>
      </c>
      <c r="C17" s="15">
        <f>C18</f>
        <v>21694</v>
      </c>
      <c r="D17" s="7"/>
    </row>
    <row r="18" spans="1:4" ht="12.75">
      <c r="A18" s="9"/>
      <c r="B18" s="11" t="s">
        <v>49</v>
      </c>
      <c r="C18" s="10">
        <v>21694</v>
      </c>
      <c r="D18" s="7"/>
    </row>
    <row r="19" spans="1:4" ht="15">
      <c r="A19" s="5" t="s">
        <v>7</v>
      </c>
      <c r="B19" s="4"/>
      <c r="C19" s="7">
        <f>SUM(C10+C13+C15+C17)</f>
        <v>169995</v>
      </c>
      <c r="D19" s="5"/>
    </row>
    <row r="20" spans="1:4" ht="15">
      <c r="A20" s="5"/>
      <c r="B20" s="4"/>
      <c r="C20" s="7"/>
      <c r="D20" s="5"/>
    </row>
    <row r="21" spans="1:4" ht="15">
      <c r="A21" s="7" t="s">
        <v>56</v>
      </c>
      <c r="B21" s="53"/>
      <c r="C21" s="5"/>
      <c r="D21" s="5"/>
    </row>
    <row r="22" spans="1:4" ht="12.75">
      <c r="A22" s="6">
        <v>2305</v>
      </c>
      <c r="B22" s="12" t="s">
        <v>8</v>
      </c>
      <c r="C22" s="5"/>
      <c r="D22" s="5">
        <f>SUM(D23:D24)</f>
        <v>20</v>
      </c>
    </row>
    <row r="23" spans="1:4" ht="12.75">
      <c r="A23" s="6"/>
      <c r="B23" s="30" t="s">
        <v>9</v>
      </c>
      <c r="C23" s="5"/>
      <c r="D23" s="23">
        <v>17</v>
      </c>
    </row>
    <row r="24" spans="1:4" ht="12.75">
      <c r="A24" s="6"/>
      <c r="B24" s="31" t="s">
        <v>29</v>
      </c>
      <c r="C24" s="5"/>
      <c r="D24" s="23">
        <v>3</v>
      </c>
    </row>
    <row r="25" spans="1:4" ht="12.75">
      <c r="A25" s="6">
        <v>2309</v>
      </c>
      <c r="B25" s="12" t="s">
        <v>10</v>
      </c>
      <c r="C25" s="5"/>
      <c r="D25" s="5">
        <f>SUM(D26:D27)</f>
        <v>29</v>
      </c>
    </row>
    <row r="26" spans="1:4" ht="12.75">
      <c r="A26" s="6"/>
      <c r="B26" s="30" t="s">
        <v>9</v>
      </c>
      <c r="C26" s="5"/>
      <c r="D26" s="23">
        <v>24</v>
      </c>
    </row>
    <row r="27" spans="1:4" ht="12.75">
      <c r="A27" s="6"/>
      <c r="B27" s="31" t="s">
        <v>29</v>
      </c>
      <c r="C27" s="5"/>
      <c r="D27" s="23">
        <v>5</v>
      </c>
    </row>
    <row r="28" spans="1:4" ht="12.75">
      <c r="A28" s="6">
        <v>2315</v>
      </c>
      <c r="B28" s="12" t="s">
        <v>11</v>
      </c>
      <c r="C28" s="5"/>
      <c r="D28" s="5">
        <f>SUM(D29:D30)</f>
        <v>56</v>
      </c>
    </row>
    <row r="29" spans="1:4" ht="12.75">
      <c r="A29" s="6"/>
      <c r="B29" s="30" t="s">
        <v>9</v>
      </c>
      <c r="C29" s="5"/>
      <c r="D29" s="23">
        <v>47</v>
      </c>
    </row>
    <row r="30" spans="1:4" ht="12.75">
      <c r="A30" s="6"/>
      <c r="B30" s="31" t="s">
        <v>29</v>
      </c>
      <c r="C30" s="5"/>
      <c r="D30" s="23">
        <v>9</v>
      </c>
    </row>
    <row r="31" spans="1:4" ht="12.75">
      <c r="A31" s="6">
        <v>2325</v>
      </c>
      <c r="B31" s="12" t="s">
        <v>12</v>
      </c>
      <c r="C31" s="5"/>
      <c r="D31" s="5">
        <f>SUM(D32:D33)</f>
        <v>51</v>
      </c>
    </row>
    <row r="32" spans="1:4" ht="12.75">
      <c r="A32" s="6"/>
      <c r="B32" s="30" t="s">
        <v>9</v>
      </c>
      <c r="C32" s="5"/>
      <c r="D32" s="23">
        <v>43</v>
      </c>
    </row>
    <row r="33" spans="1:4" ht="12.75">
      <c r="A33" s="6"/>
      <c r="B33" s="32" t="s">
        <v>29</v>
      </c>
      <c r="C33" s="5"/>
      <c r="D33" s="23">
        <v>8</v>
      </c>
    </row>
    <row r="34" spans="1:4" ht="12.75">
      <c r="A34" s="6">
        <v>2345</v>
      </c>
      <c r="B34" s="12" t="s">
        <v>14</v>
      </c>
      <c r="C34" s="5"/>
      <c r="D34" s="5">
        <f>SUM(D35:D36)</f>
        <v>39</v>
      </c>
    </row>
    <row r="35" spans="1:4" ht="12.75">
      <c r="A35" s="6"/>
      <c r="B35" s="30" t="s">
        <v>9</v>
      </c>
      <c r="C35" s="5"/>
      <c r="D35" s="23">
        <v>33</v>
      </c>
    </row>
    <row r="36" spans="1:4" ht="12.75">
      <c r="A36" s="6"/>
      <c r="B36" s="31" t="s">
        <v>29</v>
      </c>
      <c r="C36" s="5"/>
      <c r="D36" s="23">
        <v>6</v>
      </c>
    </row>
    <row r="37" spans="1:4" ht="12.75">
      <c r="A37" s="33">
        <v>2795</v>
      </c>
      <c r="B37" s="34" t="s">
        <v>15</v>
      </c>
      <c r="C37" s="5"/>
      <c r="D37" s="5">
        <f>SUM(D38:D39)</f>
        <v>208</v>
      </c>
    </row>
    <row r="38" spans="1:4" ht="12.75">
      <c r="A38" s="14"/>
      <c r="B38" s="30" t="s">
        <v>9</v>
      </c>
      <c r="C38" s="5"/>
      <c r="D38" s="23">
        <v>174</v>
      </c>
    </row>
    <row r="39" spans="1:4" ht="12.75">
      <c r="A39" s="35"/>
      <c r="B39" s="31" t="s">
        <v>29</v>
      </c>
      <c r="C39" s="36"/>
      <c r="D39" s="37">
        <v>34</v>
      </c>
    </row>
    <row r="40" spans="1:4" ht="12.75">
      <c r="A40" s="13">
        <v>2850</v>
      </c>
      <c r="B40" s="12" t="s">
        <v>16</v>
      </c>
      <c r="C40" s="15"/>
      <c r="D40" s="15">
        <f>SUM(D41:D42)</f>
        <v>322</v>
      </c>
    </row>
    <row r="41" spans="1:4" ht="12.75">
      <c r="A41" s="13"/>
      <c r="B41" s="30" t="s">
        <v>9</v>
      </c>
      <c r="C41" s="13"/>
      <c r="D41" s="10">
        <v>269</v>
      </c>
    </row>
    <row r="42" spans="1:4" ht="12.75">
      <c r="A42" s="13"/>
      <c r="B42" s="31" t="s">
        <v>29</v>
      </c>
      <c r="C42" s="13"/>
      <c r="D42" s="10">
        <v>53</v>
      </c>
    </row>
    <row r="43" spans="1:4" ht="12.75">
      <c r="A43" s="16">
        <v>2875</v>
      </c>
      <c r="B43" s="34" t="s">
        <v>17</v>
      </c>
      <c r="C43" s="15"/>
      <c r="D43" s="15">
        <f>SUM(D44:D45)</f>
        <v>798</v>
      </c>
    </row>
    <row r="44" spans="1:4" ht="12.75">
      <c r="A44" s="13"/>
      <c r="B44" s="23" t="s">
        <v>9</v>
      </c>
      <c r="C44" s="13"/>
      <c r="D44" s="10">
        <v>668</v>
      </c>
    </row>
    <row r="45" spans="1:4" ht="12.75">
      <c r="A45" s="13"/>
      <c r="B45" s="32" t="s">
        <v>29</v>
      </c>
      <c r="C45" s="13"/>
      <c r="D45" s="10">
        <v>130</v>
      </c>
    </row>
    <row r="46" spans="1:4" ht="12.75">
      <c r="A46" s="7" t="s">
        <v>18</v>
      </c>
      <c r="B46" s="30"/>
      <c r="C46" s="15"/>
      <c r="D46" s="15">
        <f>SUM(D22+D25+D28+D31+D34+D37+D40+D43)</f>
        <v>1523</v>
      </c>
    </row>
    <row r="47" spans="1:4" ht="15">
      <c r="A47" s="7"/>
      <c r="B47" s="53"/>
      <c r="C47" s="5"/>
      <c r="D47" s="7"/>
    </row>
    <row r="48" spans="1:4" ht="15">
      <c r="A48" s="7" t="s">
        <v>57</v>
      </c>
      <c r="B48" s="53"/>
      <c r="C48" s="5"/>
      <c r="D48" s="7"/>
    </row>
    <row r="49" spans="1:4" ht="12.75">
      <c r="A49" s="17">
        <v>3021</v>
      </c>
      <c r="B49" s="18" t="s">
        <v>19</v>
      </c>
      <c r="C49" s="5"/>
      <c r="D49" s="7"/>
    </row>
    <row r="50" spans="1:4" ht="15">
      <c r="A50" s="19"/>
      <c r="B50" s="23" t="s">
        <v>9</v>
      </c>
      <c r="C50" s="5"/>
      <c r="D50" s="6">
        <v>350</v>
      </c>
    </row>
    <row r="51" spans="1:4" ht="15">
      <c r="A51" s="19"/>
      <c r="B51" s="32" t="s">
        <v>29</v>
      </c>
      <c r="C51" s="5"/>
      <c r="D51" s="6">
        <v>68</v>
      </c>
    </row>
    <row r="52" spans="1:4" ht="12.75">
      <c r="A52" s="7" t="s">
        <v>30</v>
      </c>
      <c r="B52" s="20"/>
      <c r="C52" s="5"/>
      <c r="D52" s="7">
        <f>SUM(D50:D51)</f>
        <v>418</v>
      </c>
    </row>
    <row r="53" spans="1:4" ht="12.75">
      <c r="A53" s="7"/>
      <c r="B53" s="20"/>
      <c r="C53" s="5"/>
      <c r="D53" s="7"/>
    </row>
    <row r="54" spans="1:4" ht="15">
      <c r="A54" s="7" t="s">
        <v>58</v>
      </c>
      <c r="B54" s="53"/>
      <c r="C54" s="5"/>
      <c r="D54" s="7"/>
    </row>
    <row r="55" spans="1:4" ht="12.75">
      <c r="A55" s="6">
        <v>3030</v>
      </c>
      <c r="B55" s="20" t="s">
        <v>20</v>
      </c>
      <c r="C55" s="5"/>
      <c r="D55" s="7"/>
    </row>
    <row r="56" spans="1:4" ht="12.75">
      <c r="A56" s="7"/>
      <c r="B56" s="24" t="s">
        <v>9</v>
      </c>
      <c r="C56" s="5"/>
      <c r="D56" s="6">
        <v>36</v>
      </c>
    </row>
    <row r="57" spans="1:4" ht="12.75">
      <c r="A57" s="7"/>
      <c r="B57" s="32" t="s">
        <v>29</v>
      </c>
      <c r="C57" s="5"/>
      <c r="D57" s="6">
        <v>7</v>
      </c>
    </row>
    <row r="58" spans="1:4" ht="12.75">
      <c r="A58" s="7" t="s">
        <v>31</v>
      </c>
      <c r="B58" s="20"/>
      <c r="C58" s="5"/>
      <c r="D58" s="7">
        <f>SUM(D56:D57)</f>
        <v>43</v>
      </c>
    </row>
    <row r="59" spans="1:4" ht="12.75">
      <c r="A59" s="52"/>
      <c r="B59" s="20"/>
      <c r="C59" s="5"/>
      <c r="D59" s="7"/>
    </row>
    <row r="60" spans="1:4" ht="12.75">
      <c r="A60" s="38" t="s">
        <v>24</v>
      </c>
      <c r="B60" s="39"/>
      <c r="C60" s="5"/>
      <c r="D60" s="7"/>
    </row>
    <row r="61" spans="1:4" ht="12.75">
      <c r="A61" s="40">
        <v>6110</v>
      </c>
      <c r="B61" s="41" t="s">
        <v>22</v>
      </c>
      <c r="C61" s="5"/>
      <c r="D61" s="6">
        <v>168011</v>
      </c>
    </row>
    <row r="62" spans="1:4" ht="12.75">
      <c r="A62" s="38" t="s">
        <v>25</v>
      </c>
      <c r="B62" s="39"/>
      <c r="C62" s="5"/>
      <c r="D62" s="7">
        <f>SUM(D61)</f>
        <v>168011</v>
      </c>
    </row>
    <row r="63" spans="1:4" ht="12.75">
      <c r="A63" s="7"/>
      <c r="B63" s="20"/>
      <c r="C63" s="5"/>
      <c r="D63" s="7"/>
    </row>
    <row r="64" spans="1:4" ht="15">
      <c r="A64" s="21" t="s">
        <v>21</v>
      </c>
      <c r="B64" s="4"/>
      <c r="C64" s="5">
        <f>SUM(C19)</f>
        <v>169995</v>
      </c>
      <c r="D64" s="7">
        <f>SUM(D62+D58+D52+D46)</f>
        <v>169995</v>
      </c>
    </row>
    <row r="65" spans="1:4" ht="15">
      <c r="A65" s="56"/>
      <c r="B65" s="42"/>
      <c r="C65" s="5"/>
      <c r="D65" s="7"/>
    </row>
    <row r="66" spans="1:4" ht="15">
      <c r="A66" s="54" t="s">
        <v>34</v>
      </c>
      <c r="B66" s="55"/>
      <c r="C66" s="5"/>
      <c r="D66" s="7"/>
    </row>
    <row r="67" spans="1:4" ht="12.75">
      <c r="A67" s="62"/>
      <c r="B67" s="25"/>
      <c r="C67" s="14"/>
      <c r="D67" s="6"/>
    </row>
    <row r="68" spans="1:4" ht="15">
      <c r="A68" s="5" t="s">
        <v>5</v>
      </c>
      <c r="B68" s="55"/>
      <c r="C68" s="5"/>
      <c r="D68" s="7"/>
    </row>
    <row r="69" spans="1:4" ht="12.75">
      <c r="A69" s="51">
        <v>1030</v>
      </c>
      <c r="B69" s="27" t="s">
        <v>44</v>
      </c>
      <c r="C69" s="15">
        <f>SUM(C70:C73)</f>
        <v>4577</v>
      </c>
      <c r="D69" s="7"/>
    </row>
    <row r="70" spans="1:4" ht="12.75">
      <c r="A70" s="51"/>
      <c r="B70" s="11" t="s">
        <v>52</v>
      </c>
      <c r="C70" s="10">
        <v>1625</v>
      </c>
      <c r="D70" s="7"/>
    </row>
    <row r="71" spans="1:4" ht="12.75">
      <c r="A71" s="51"/>
      <c r="B71" s="11" t="s">
        <v>51</v>
      </c>
      <c r="C71" s="10">
        <v>55</v>
      </c>
      <c r="D71" s="7"/>
    </row>
    <row r="72" spans="1:4" ht="12.75">
      <c r="A72" s="51"/>
      <c r="B72" s="11" t="s">
        <v>50</v>
      </c>
      <c r="C72" s="10">
        <v>2497</v>
      </c>
      <c r="D72" s="7"/>
    </row>
    <row r="73" spans="1:4" ht="12.75">
      <c r="A73" s="51"/>
      <c r="B73" s="11" t="s">
        <v>59</v>
      </c>
      <c r="C73" s="10">
        <v>400</v>
      </c>
      <c r="D73" s="7"/>
    </row>
    <row r="74" spans="1:4" ht="12.75">
      <c r="A74" s="81">
        <v>1165</v>
      </c>
      <c r="B74" s="27" t="s">
        <v>87</v>
      </c>
      <c r="C74" s="82">
        <v>2680</v>
      </c>
      <c r="D74" s="7"/>
    </row>
    <row r="75" spans="1:4" ht="12.75">
      <c r="A75" s="66">
        <v>1401</v>
      </c>
      <c r="B75" s="69" t="s">
        <v>62</v>
      </c>
      <c r="C75" s="7">
        <f>C76+C77+C78+C79+C80+C81+C82+C83+C84</f>
        <v>3256</v>
      </c>
      <c r="D75" s="7"/>
    </row>
    <row r="76" spans="1:4" ht="12.75">
      <c r="A76" s="66"/>
      <c r="B76" s="23" t="s">
        <v>8</v>
      </c>
      <c r="C76" s="10">
        <v>146</v>
      </c>
      <c r="D76" s="6"/>
    </row>
    <row r="77" spans="1:4" ht="12.75">
      <c r="A77" s="66"/>
      <c r="B77" s="75" t="s">
        <v>10</v>
      </c>
      <c r="C77" s="10">
        <v>130</v>
      </c>
      <c r="D77" s="6"/>
    </row>
    <row r="78" spans="1:4" ht="12.75">
      <c r="A78" s="66"/>
      <c r="B78" s="75" t="s">
        <v>36</v>
      </c>
      <c r="C78" s="10">
        <v>145</v>
      </c>
      <c r="D78" s="6"/>
    </row>
    <row r="79" spans="1:4" ht="12.75">
      <c r="A79" s="66"/>
      <c r="B79" s="75" t="s">
        <v>11</v>
      </c>
      <c r="C79" s="10">
        <v>543</v>
      </c>
      <c r="D79" s="6"/>
    </row>
    <row r="80" spans="1:4" ht="12.75">
      <c r="A80" s="66"/>
      <c r="B80" s="75" t="s">
        <v>12</v>
      </c>
      <c r="C80" s="10">
        <v>797</v>
      </c>
      <c r="D80" s="6"/>
    </row>
    <row r="81" spans="1:4" ht="12.75">
      <c r="A81" s="66"/>
      <c r="B81" s="75" t="s">
        <v>13</v>
      </c>
      <c r="C81" s="10">
        <v>440</v>
      </c>
      <c r="D81" s="6"/>
    </row>
    <row r="82" spans="1:4" ht="12.75">
      <c r="A82" s="66"/>
      <c r="B82" s="75" t="s">
        <v>37</v>
      </c>
      <c r="C82" s="10">
        <v>205</v>
      </c>
      <c r="D82" s="6"/>
    </row>
    <row r="83" spans="1:4" ht="12.75">
      <c r="A83" s="66"/>
      <c r="B83" s="75" t="s">
        <v>14</v>
      </c>
      <c r="C83" s="10">
        <v>670</v>
      </c>
      <c r="D83" s="6"/>
    </row>
    <row r="84" spans="1:4" ht="12.75">
      <c r="A84" s="66"/>
      <c r="B84" s="75" t="s">
        <v>38</v>
      </c>
      <c r="C84" s="10">
        <v>180</v>
      </c>
      <c r="D84" s="6"/>
    </row>
    <row r="85" spans="1:4" ht="12.75">
      <c r="A85" s="66">
        <v>1420</v>
      </c>
      <c r="B85" s="69" t="s">
        <v>75</v>
      </c>
      <c r="C85" s="15">
        <f>SUM(C86)</f>
        <v>106</v>
      </c>
      <c r="D85" s="6"/>
    </row>
    <row r="86" spans="1:4" ht="12.75">
      <c r="A86" s="78"/>
      <c r="B86" s="23" t="s">
        <v>8</v>
      </c>
      <c r="C86" s="10">
        <v>106</v>
      </c>
      <c r="D86" s="6"/>
    </row>
    <row r="87" spans="1:4" ht="12.75">
      <c r="A87" s="66">
        <v>1425</v>
      </c>
      <c r="B87" s="69" t="s">
        <v>65</v>
      </c>
      <c r="C87" s="15">
        <f>SUM(C88:C92)</f>
        <v>328</v>
      </c>
      <c r="D87" s="15"/>
    </row>
    <row r="88" spans="1:4" ht="12.75">
      <c r="A88" s="66"/>
      <c r="B88" s="75" t="s">
        <v>11</v>
      </c>
      <c r="C88" s="10">
        <v>139</v>
      </c>
      <c r="D88" s="6"/>
    </row>
    <row r="89" spans="1:4" ht="12.75">
      <c r="A89" s="66"/>
      <c r="B89" s="75" t="s">
        <v>13</v>
      </c>
      <c r="C89" s="10">
        <v>65</v>
      </c>
      <c r="D89" s="6"/>
    </row>
    <row r="90" spans="1:4" ht="12.75">
      <c r="A90" s="66"/>
      <c r="B90" s="75" t="s">
        <v>37</v>
      </c>
      <c r="C90" s="10">
        <v>48</v>
      </c>
      <c r="D90" s="6"/>
    </row>
    <row r="91" spans="1:4" ht="12.75">
      <c r="A91" s="66"/>
      <c r="B91" s="75" t="s">
        <v>14</v>
      </c>
      <c r="C91" s="10">
        <v>40</v>
      </c>
      <c r="D91" s="6"/>
    </row>
    <row r="92" spans="1:4" ht="12.75">
      <c r="A92" s="66"/>
      <c r="B92" s="75" t="s">
        <v>38</v>
      </c>
      <c r="C92" s="10">
        <v>36</v>
      </c>
      <c r="D92" s="6"/>
    </row>
    <row r="93" spans="1:4" ht="12.75">
      <c r="A93" s="66">
        <v>1436</v>
      </c>
      <c r="B93" s="69" t="s">
        <v>64</v>
      </c>
      <c r="C93" s="15">
        <f>C94+C95+C96+C97+C98+C99+C100+C101+C102</f>
        <v>1885</v>
      </c>
      <c r="D93" s="15"/>
    </row>
    <row r="94" spans="1:4" ht="12.75">
      <c r="A94" s="66"/>
      <c r="B94" s="23" t="s">
        <v>8</v>
      </c>
      <c r="C94" s="10">
        <v>366</v>
      </c>
      <c r="D94" s="6"/>
    </row>
    <row r="95" spans="1:4" ht="12.75">
      <c r="A95" s="66"/>
      <c r="B95" s="75" t="s">
        <v>10</v>
      </c>
      <c r="C95" s="10">
        <v>366</v>
      </c>
      <c r="D95" s="6"/>
    </row>
    <row r="96" spans="1:4" ht="12.75">
      <c r="A96" s="67"/>
      <c r="B96" s="75" t="s">
        <v>36</v>
      </c>
      <c r="C96" s="10">
        <v>58</v>
      </c>
      <c r="D96" s="68"/>
    </row>
    <row r="97" spans="1:4" ht="12.75">
      <c r="A97" s="67"/>
      <c r="B97" s="75" t="s">
        <v>11</v>
      </c>
      <c r="C97" s="10">
        <v>218</v>
      </c>
      <c r="D97" s="68"/>
    </row>
    <row r="98" spans="1:4" ht="12.75">
      <c r="A98" s="67"/>
      <c r="B98" s="75" t="s">
        <v>12</v>
      </c>
      <c r="C98" s="10">
        <v>116</v>
      </c>
      <c r="D98" s="68"/>
    </row>
    <row r="99" spans="1:4" ht="12.75">
      <c r="A99" s="67"/>
      <c r="B99" s="75" t="s">
        <v>13</v>
      </c>
      <c r="C99" s="10">
        <v>87</v>
      </c>
      <c r="D99" s="68"/>
    </row>
    <row r="100" spans="1:4" ht="12.75">
      <c r="A100" s="67"/>
      <c r="B100" s="75" t="s">
        <v>37</v>
      </c>
      <c r="C100" s="10">
        <v>308</v>
      </c>
      <c r="D100" s="68"/>
    </row>
    <row r="101" spans="1:4" ht="12.75">
      <c r="A101" s="66"/>
      <c r="B101" s="75" t="s">
        <v>14</v>
      </c>
      <c r="C101" s="10">
        <v>58</v>
      </c>
      <c r="D101" s="6"/>
    </row>
    <row r="102" spans="1:4" ht="12.75">
      <c r="A102" s="66"/>
      <c r="B102" s="75" t="s">
        <v>38</v>
      </c>
      <c r="C102" s="10">
        <v>308</v>
      </c>
      <c r="D102" s="6"/>
    </row>
    <row r="103" spans="1:5" ht="12.75">
      <c r="A103" s="5" t="s">
        <v>7</v>
      </c>
      <c r="B103" s="20"/>
      <c r="C103" s="15">
        <f>SUM(C69+C75+C87+C93+C85+C74)</f>
        <v>12832</v>
      </c>
      <c r="D103" s="15"/>
      <c r="E103" s="28"/>
    </row>
    <row r="104" spans="1:5" ht="12.75">
      <c r="A104" s="5"/>
      <c r="B104" s="20"/>
      <c r="C104" s="15"/>
      <c r="D104" s="15"/>
      <c r="E104" s="28"/>
    </row>
    <row r="105" spans="1:5" ht="12.75">
      <c r="A105" s="5" t="s">
        <v>47</v>
      </c>
      <c r="B105" s="25"/>
      <c r="C105" s="14"/>
      <c r="D105" s="6"/>
      <c r="E105" s="28"/>
    </row>
    <row r="106" spans="1:5" ht="12.75">
      <c r="A106" s="63">
        <v>1802</v>
      </c>
      <c r="B106" s="25" t="s">
        <v>68</v>
      </c>
      <c r="C106" s="14"/>
      <c r="D106" s="6">
        <v>6526</v>
      </c>
      <c r="E106" s="28"/>
    </row>
    <row r="107" spans="1:5" ht="15">
      <c r="A107" s="5" t="s">
        <v>48</v>
      </c>
      <c r="B107" s="55"/>
      <c r="C107" s="5"/>
      <c r="D107" s="7">
        <f>D106</f>
        <v>6526</v>
      </c>
      <c r="E107" s="28"/>
    </row>
    <row r="108" spans="1:4" ht="15">
      <c r="A108" s="43"/>
      <c r="B108" s="55"/>
      <c r="C108" s="5"/>
      <c r="D108" s="7"/>
    </row>
    <row r="109" spans="1:4" ht="12.75">
      <c r="A109" s="7" t="s">
        <v>63</v>
      </c>
      <c r="B109" s="25"/>
      <c r="C109" s="13"/>
      <c r="D109" s="7"/>
    </row>
    <row r="110" spans="1:4" ht="12.75">
      <c r="A110" s="6">
        <v>2305</v>
      </c>
      <c r="B110" s="12" t="s">
        <v>8</v>
      </c>
      <c r="C110" s="13"/>
      <c r="D110" s="15">
        <f>D111+D112</f>
        <v>618</v>
      </c>
    </row>
    <row r="111" spans="1:4" ht="12.75">
      <c r="A111" s="6"/>
      <c r="B111" s="24" t="s">
        <v>26</v>
      </c>
      <c r="C111" s="13"/>
      <c r="D111" s="10">
        <v>252</v>
      </c>
    </row>
    <row r="112" spans="1:4" ht="12.75">
      <c r="A112" s="6"/>
      <c r="B112" s="32" t="s">
        <v>42</v>
      </c>
      <c r="C112" s="13"/>
      <c r="D112" s="10">
        <v>366</v>
      </c>
    </row>
    <row r="113" spans="1:4" ht="12.75">
      <c r="A113" s="6">
        <v>2309</v>
      </c>
      <c r="B113" s="12" t="s">
        <v>10</v>
      </c>
      <c r="C113" s="13"/>
      <c r="D113" s="15">
        <f>SUM(D114:D116)</f>
        <v>496</v>
      </c>
    </row>
    <row r="114" spans="1:4" ht="12.75">
      <c r="A114" s="6"/>
      <c r="B114" s="24" t="s">
        <v>26</v>
      </c>
      <c r="C114" s="13"/>
      <c r="D114" s="10">
        <v>127</v>
      </c>
    </row>
    <row r="115" spans="1:4" ht="12.75">
      <c r="A115" s="6"/>
      <c r="B115" s="32" t="s">
        <v>66</v>
      </c>
      <c r="C115" s="13"/>
      <c r="D115" s="10">
        <v>3</v>
      </c>
    </row>
    <row r="116" spans="1:4" ht="12.75">
      <c r="A116" s="6"/>
      <c r="B116" s="32" t="s">
        <v>42</v>
      </c>
      <c r="C116" s="13"/>
      <c r="D116" s="10">
        <v>366</v>
      </c>
    </row>
    <row r="117" spans="1:4" ht="12.75">
      <c r="A117" s="6">
        <v>2310</v>
      </c>
      <c r="B117" s="59" t="s">
        <v>36</v>
      </c>
      <c r="C117" s="13"/>
      <c r="D117" s="15">
        <f>D118+D119</f>
        <v>203</v>
      </c>
    </row>
    <row r="118" spans="1:4" ht="12.75">
      <c r="A118" s="6"/>
      <c r="B118" s="24" t="s">
        <v>26</v>
      </c>
      <c r="C118" s="13"/>
      <c r="D118" s="10">
        <v>145</v>
      </c>
    </row>
    <row r="119" spans="1:4" ht="12.75">
      <c r="A119" s="6"/>
      <c r="B119" s="32" t="s">
        <v>42</v>
      </c>
      <c r="C119" s="13"/>
      <c r="D119" s="10">
        <v>58</v>
      </c>
    </row>
    <row r="120" spans="1:4" ht="12.75">
      <c r="A120" s="6">
        <v>2315</v>
      </c>
      <c r="B120" s="59" t="s">
        <v>11</v>
      </c>
      <c r="C120" s="13"/>
      <c r="D120" s="15">
        <f>SUM(D121:D123)</f>
        <v>900</v>
      </c>
    </row>
    <row r="121" spans="1:4" ht="12.75">
      <c r="A121" s="58"/>
      <c r="B121" s="24" t="s">
        <v>26</v>
      </c>
      <c r="C121" s="13"/>
      <c r="D121" s="10">
        <v>678</v>
      </c>
    </row>
    <row r="122" spans="1:4" ht="12.75">
      <c r="A122" s="58"/>
      <c r="B122" s="32" t="s">
        <v>66</v>
      </c>
      <c r="C122" s="13"/>
      <c r="D122" s="10">
        <v>4</v>
      </c>
    </row>
    <row r="123" spans="1:4" ht="12.75">
      <c r="A123" s="6"/>
      <c r="B123" s="32" t="s">
        <v>42</v>
      </c>
      <c r="C123" s="13"/>
      <c r="D123" s="10">
        <v>218</v>
      </c>
    </row>
    <row r="124" spans="1:4" ht="12.75">
      <c r="A124" s="6">
        <v>2325</v>
      </c>
      <c r="B124" s="59" t="s">
        <v>12</v>
      </c>
      <c r="C124" s="13"/>
      <c r="D124" s="15">
        <f>D125+D126</f>
        <v>913</v>
      </c>
    </row>
    <row r="125" spans="1:4" ht="12.75">
      <c r="A125" s="58"/>
      <c r="B125" s="24" t="s">
        <v>26</v>
      </c>
      <c r="C125" s="13"/>
      <c r="D125" s="10">
        <v>797</v>
      </c>
    </row>
    <row r="126" spans="1:4" ht="12.75">
      <c r="A126" s="6"/>
      <c r="B126" s="32" t="s">
        <v>42</v>
      </c>
      <c r="C126" s="13"/>
      <c r="D126" s="10">
        <v>116</v>
      </c>
    </row>
    <row r="127" spans="1:4" ht="12.75">
      <c r="A127" s="6">
        <v>2330</v>
      </c>
      <c r="B127" s="59" t="s">
        <v>13</v>
      </c>
      <c r="C127" s="13"/>
      <c r="D127" s="15">
        <f>D128+D129</f>
        <v>592</v>
      </c>
    </row>
    <row r="128" spans="1:4" ht="12.75">
      <c r="A128" s="58"/>
      <c r="B128" s="24" t="s">
        <v>26</v>
      </c>
      <c r="C128" s="13"/>
      <c r="D128" s="10">
        <v>505</v>
      </c>
    </row>
    <row r="129" spans="1:4" ht="12.75">
      <c r="A129" s="6"/>
      <c r="B129" s="32" t="s">
        <v>42</v>
      </c>
      <c r="C129" s="13"/>
      <c r="D129" s="10">
        <v>87</v>
      </c>
    </row>
    <row r="130" spans="1:4" ht="12.75">
      <c r="A130" s="6">
        <v>2335</v>
      </c>
      <c r="B130" s="59" t="s">
        <v>37</v>
      </c>
      <c r="C130" s="13"/>
      <c r="D130" s="15">
        <f>D131+D132</f>
        <v>561</v>
      </c>
    </row>
    <row r="131" spans="1:4" ht="12.75">
      <c r="A131" s="58"/>
      <c r="B131" s="24" t="s">
        <v>26</v>
      </c>
      <c r="C131" s="13"/>
      <c r="D131" s="10">
        <v>253</v>
      </c>
    </row>
    <row r="132" spans="1:4" ht="12.75">
      <c r="A132" s="6"/>
      <c r="B132" s="32" t="s">
        <v>42</v>
      </c>
      <c r="C132" s="13"/>
      <c r="D132" s="10">
        <v>308</v>
      </c>
    </row>
    <row r="133" spans="1:4" ht="12.75">
      <c r="A133" s="6">
        <v>2345</v>
      </c>
      <c r="B133" s="59" t="s">
        <v>14</v>
      </c>
      <c r="C133" s="13"/>
      <c r="D133" s="15">
        <f>D134+D135</f>
        <v>768</v>
      </c>
    </row>
    <row r="134" spans="1:4" ht="12.75">
      <c r="A134" s="58"/>
      <c r="B134" s="24" t="s">
        <v>26</v>
      </c>
      <c r="C134" s="13"/>
      <c r="D134" s="10">
        <v>710</v>
      </c>
    </row>
    <row r="135" spans="1:4" ht="12.75">
      <c r="A135" s="6"/>
      <c r="B135" s="32" t="s">
        <v>42</v>
      </c>
      <c r="C135" s="13"/>
      <c r="D135" s="10">
        <v>58</v>
      </c>
    </row>
    <row r="136" spans="1:4" ht="12.75">
      <c r="A136" s="6">
        <v>2360</v>
      </c>
      <c r="B136" s="59" t="s">
        <v>38</v>
      </c>
      <c r="C136" s="13"/>
      <c r="D136" s="15">
        <f>D137+D138</f>
        <v>524</v>
      </c>
    </row>
    <row r="137" spans="1:4" ht="12.75">
      <c r="A137" s="6"/>
      <c r="B137" s="24" t="s">
        <v>26</v>
      </c>
      <c r="C137" s="13"/>
      <c r="D137" s="10">
        <v>-484</v>
      </c>
    </row>
    <row r="138" spans="1:4" ht="12.75">
      <c r="A138" s="6"/>
      <c r="B138" s="32" t="s">
        <v>42</v>
      </c>
      <c r="C138" s="13"/>
      <c r="D138" s="6">
        <v>1008</v>
      </c>
    </row>
    <row r="139" spans="1:4" ht="12.75">
      <c r="A139" s="6">
        <v>2985</v>
      </c>
      <c r="B139" s="70" t="s">
        <v>40</v>
      </c>
      <c r="C139" s="13"/>
      <c r="D139" s="15">
        <f>SUM(D140:D142)</f>
        <v>500</v>
      </c>
    </row>
    <row r="140" spans="1:4" ht="12.75">
      <c r="A140" s="6"/>
      <c r="B140" s="24" t="s">
        <v>9</v>
      </c>
      <c r="C140" s="13"/>
      <c r="D140" s="6">
        <v>-2450</v>
      </c>
    </row>
    <row r="141" spans="1:4" ht="12.75">
      <c r="A141" s="6"/>
      <c r="B141" s="32" t="s">
        <v>29</v>
      </c>
      <c r="C141" s="13"/>
      <c r="D141" s="6">
        <v>1157</v>
      </c>
    </row>
    <row r="142" spans="1:4" ht="12.75">
      <c r="A142" s="6"/>
      <c r="B142" s="32" t="s">
        <v>26</v>
      </c>
      <c r="C142" s="13"/>
      <c r="D142" s="6">
        <v>1793</v>
      </c>
    </row>
    <row r="143" spans="1:4" ht="12.75">
      <c r="A143" s="6">
        <v>2875</v>
      </c>
      <c r="B143" s="6" t="s">
        <v>17</v>
      </c>
      <c r="C143" s="13"/>
      <c r="D143" s="15">
        <f>SUM(D144:D147)</f>
        <v>7110</v>
      </c>
    </row>
    <row r="144" spans="1:4" ht="12.75">
      <c r="A144" s="6"/>
      <c r="B144" s="24" t="s">
        <v>76</v>
      </c>
      <c r="C144" s="13"/>
      <c r="D144" s="10">
        <v>1902</v>
      </c>
    </row>
    <row r="145" spans="1:4" ht="12.75">
      <c r="A145" s="6"/>
      <c r="B145" s="32" t="s">
        <v>77</v>
      </c>
      <c r="C145" s="13"/>
      <c r="D145" s="6">
        <v>371</v>
      </c>
    </row>
    <row r="146" spans="1:4" ht="12.75">
      <c r="A146" s="6"/>
      <c r="B146" s="24" t="s">
        <v>26</v>
      </c>
      <c r="C146" s="13"/>
      <c r="D146" s="6">
        <v>353</v>
      </c>
    </row>
    <row r="147" spans="1:4" ht="12.75">
      <c r="A147" s="6"/>
      <c r="B147" s="10" t="s">
        <v>41</v>
      </c>
      <c r="C147" s="13"/>
      <c r="D147" s="6">
        <v>4484</v>
      </c>
    </row>
    <row r="148" spans="1:4" ht="12.75">
      <c r="A148" s="6">
        <v>2795</v>
      </c>
      <c r="B148" s="34" t="s">
        <v>15</v>
      </c>
      <c r="C148" s="13"/>
      <c r="D148" s="15">
        <f>SUM(D149:D151)</f>
        <v>38108</v>
      </c>
    </row>
    <row r="149" spans="1:4" ht="12.75">
      <c r="A149" s="6"/>
      <c r="B149" s="11" t="s">
        <v>9</v>
      </c>
      <c r="C149" s="13"/>
      <c r="D149" s="6">
        <v>-657</v>
      </c>
    </row>
    <row r="150" spans="1:4" ht="12.75">
      <c r="A150" s="6"/>
      <c r="B150" s="11" t="s">
        <v>29</v>
      </c>
      <c r="C150" s="13"/>
      <c r="D150" s="6">
        <v>-128</v>
      </c>
    </row>
    <row r="151" spans="1:4" ht="12.75">
      <c r="A151" s="6"/>
      <c r="B151" s="11" t="s">
        <v>26</v>
      </c>
      <c r="C151" s="13"/>
      <c r="D151" s="6">
        <v>38893</v>
      </c>
    </row>
    <row r="152" spans="1:4" ht="12.75">
      <c r="A152" s="7" t="s">
        <v>18</v>
      </c>
      <c r="B152" s="11"/>
      <c r="C152" s="13"/>
      <c r="D152" s="15">
        <f>SUM(D148+D143+D136+D133+D130+D127+D124+D120+D117+D113+D110+D139)</f>
        <v>51293</v>
      </c>
    </row>
    <row r="153" spans="1:4" ht="12.75">
      <c r="A153" s="7"/>
      <c r="B153" s="11"/>
      <c r="C153" s="13"/>
      <c r="D153" s="15"/>
    </row>
    <row r="154" spans="1:4" ht="12.75">
      <c r="A154" s="7" t="s">
        <v>82</v>
      </c>
      <c r="B154" s="11"/>
      <c r="C154" s="13"/>
      <c r="D154" s="15"/>
    </row>
    <row r="155" spans="1:4" ht="13.5" customHeight="1">
      <c r="A155" s="6">
        <v>3021</v>
      </c>
      <c r="B155" s="25" t="s">
        <v>83</v>
      </c>
      <c r="C155" s="13"/>
      <c r="D155" s="6">
        <v>3336</v>
      </c>
    </row>
    <row r="156" spans="1:4" ht="13.5" customHeight="1">
      <c r="A156" s="6">
        <v>3026</v>
      </c>
      <c r="B156" s="25" t="s">
        <v>85</v>
      </c>
      <c r="C156" s="13"/>
      <c r="D156" s="15">
        <f>SUM(D157:D158)</f>
        <v>0</v>
      </c>
    </row>
    <row r="157" spans="1:4" ht="13.5" customHeight="1">
      <c r="A157" s="6"/>
      <c r="B157" s="11" t="s">
        <v>86</v>
      </c>
      <c r="C157" s="13"/>
      <c r="D157" s="6">
        <v>7500</v>
      </c>
    </row>
    <row r="158" spans="1:4" ht="13.5" customHeight="1">
      <c r="A158" s="6"/>
      <c r="B158" s="11" t="s">
        <v>42</v>
      </c>
      <c r="C158" s="13"/>
      <c r="D158" s="6">
        <v>-7500</v>
      </c>
    </row>
    <row r="159" spans="1:4" ht="12.75">
      <c r="A159" s="7" t="s">
        <v>84</v>
      </c>
      <c r="B159" s="11"/>
      <c r="C159" s="13"/>
      <c r="D159" s="15">
        <f>SUM(D155)</f>
        <v>3336</v>
      </c>
    </row>
    <row r="160" spans="1:4" ht="12.75">
      <c r="A160" s="7"/>
      <c r="B160" s="11"/>
      <c r="C160" s="13"/>
      <c r="D160" s="15"/>
    </row>
    <row r="161" spans="1:4" ht="12.75">
      <c r="A161" s="7" t="s">
        <v>70</v>
      </c>
      <c r="B161" s="39"/>
      <c r="C161" s="13"/>
      <c r="D161" s="7"/>
    </row>
    <row r="162" spans="1:4" ht="12.75">
      <c r="A162" s="71">
        <v>3030</v>
      </c>
      <c r="B162" s="72" t="s">
        <v>67</v>
      </c>
      <c r="C162" s="13"/>
      <c r="D162" s="7"/>
    </row>
    <row r="163" spans="1:4" ht="12.75">
      <c r="A163" s="57"/>
      <c r="B163" s="11" t="s">
        <v>26</v>
      </c>
      <c r="C163" s="13"/>
      <c r="D163" s="6">
        <v>7480</v>
      </c>
    </row>
    <row r="164" spans="1:4" ht="12.75">
      <c r="A164" s="57"/>
      <c r="B164" s="73" t="s">
        <v>42</v>
      </c>
      <c r="C164" s="13"/>
      <c r="D164" s="6">
        <v>-7480</v>
      </c>
    </row>
    <row r="165" spans="1:4" ht="12.75">
      <c r="A165" s="7" t="s">
        <v>31</v>
      </c>
      <c r="B165" s="25"/>
      <c r="C165" s="13"/>
      <c r="D165" s="7">
        <f>D163+D164</f>
        <v>0</v>
      </c>
    </row>
    <row r="166" spans="1:4" ht="12.75">
      <c r="A166" s="57"/>
      <c r="B166" s="39"/>
      <c r="C166" s="13"/>
      <c r="D166" s="7"/>
    </row>
    <row r="167" spans="1:4" ht="12.75">
      <c r="A167" s="7" t="s">
        <v>69</v>
      </c>
      <c r="B167" s="60"/>
      <c r="C167" s="5"/>
      <c r="D167" s="7"/>
    </row>
    <row r="168" spans="1:4" ht="12.75">
      <c r="A168" s="6">
        <v>3146</v>
      </c>
      <c r="B168" s="60" t="s">
        <v>60</v>
      </c>
      <c r="C168" s="13"/>
      <c r="D168" s="15">
        <f>D169+D170</f>
        <v>0</v>
      </c>
    </row>
    <row r="169" spans="1:4" ht="12.75">
      <c r="A169" s="6"/>
      <c r="B169" s="64" t="s">
        <v>45</v>
      </c>
      <c r="C169" s="13"/>
      <c r="D169" s="6">
        <v>1000</v>
      </c>
    </row>
    <row r="170" spans="1:4" ht="12.75">
      <c r="A170" s="6"/>
      <c r="B170" s="65" t="s">
        <v>46</v>
      </c>
      <c r="C170" s="13"/>
      <c r="D170" s="10">
        <v>-1000</v>
      </c>
    </row>
    <row r="171" spans="1:4" ht="12.75">
      <c r="A171" s="6">
        <v>3202</v>
      </c>
      <c r="B171" s="76" t="s">
        <v>71</v>
      </c>
      <c r="C171" s="13"/>
      <c r="D171" s="15">
        <v>400</v>
      </c>
    </row>
    <row r="172" spans="1:4" ht="12.75">
      <c r="A172" s="6">
        <v>3301</v>
      </c>
      <c r="B172" s="60" t="s">
        <v>61</v>
      </c>
      <c r="C172" s="13"/>
      <c r="D172" s="15">
        <f>D173+D174</f>
        <v>0</v>
      </c>
    </row>
    <row r="173" spans="1:4" ht="12.75">
      <c r="A173" s="6"/>
      <c r="B173" s="64" t="s">
        <v>45</v>
      </c>
      <c r="C173" s="13"/>
      <c r="D173" s="10">
        <v>-200</v>
      </c>
    </row>
    <row r="174" spans="1:4" ht="12.75">
      <c r="A174" s="6"/>
      <c r="B174" s="65" t="s">
        <v>46</v>
      </c>
      <c r="C174" s="13"/>
      <c r="D174" s="10">
        <v>200</v>
      </c>
    </row>
    <row r="175" spans="1:4" ht="12.75">
      <c r="A175" s="6">
        <v>3319</v>
      </c>
      <c r="B175" s="76" t="s">
        <v>72</v>
      </c>
      <c r="C175" s="13"/>
      <c r="D175" s="15">
        <v>2552</v>
      </c>
    </row>
    <row r="176" spans="1:4" ht="12.75">
      <c r="A176" s="6">
        <v>3355</v>
      </c>
      <c r="B176" s="76" t="s">
        <v>88</v>
      </c>
      <c r="C176" s="13"/>
      <c r="D176" s="15">
        <v>1000</v>
      </c>
    </row>
    <row r="177" spans="1:4" ht="12.75">
      <c r="A177" s="6">
        <v>3422</v>
      </c>
      <c r="B177" s="76" t="s">
        <v>89</v>
      </c>
      <c r="C177" s="13"/>
      <c r="D177" s="15">
        <v>30000</v>
      </c>
    </row>
    <row r="178" spans="1:4" ht="12.75">
      <c r="A178" s="6">
        <v>3424</v>
      </c>
      <c r="B178" s="76" t="s">
        <v>90</v>
      </c>
      <c r="C178" s="13"/>
      <c r="D178" s="15">
        <v>2000</v>
      </c>
    </row>
    <row r="179" spans="1:4" ht="12.75">
      <c r="A179" s="7" t="s">
        <v>43</v>
      </c>
      <c r="B179" s="74"/>
      <c r="C179" s="13"/>
      <c r="D179" s="15">
        <f>SUM(D168+D172+D171+D175+D176+D177+D178)</f>
        <v>35952</v>
      </c>
    </row>
    <row r="180" spans="1:4" ht="12.75">
      <c r="A180" s="7"/>
      <c r="B180" s="74"/>
      <c r="C180" s="13"/>
      <c r="D180" s="15"/>
    </row>
    <row r="181" spans="1:4" ht="12.75">
      <c r="A181" s="7" t="s">
        <v>73</v>
      </c>
      <c r="B181" s="74"/>
      <c r="C181" s="13"/>
      <c r="D181" s="15"/>
    </row>
    <row r="182" spans="1:4" ht="12.75">
      <c r="A182" s="6">
        <v>3924</v>
      </c>
      <c r="B182" s="77" t="s">
        <v>74</v>
      </c>
      <c r="C182" s="13"/>
      <c r="D182" s="6">
        <v>6000</v>
      </c>
    </row>
    <row r="183" spans="1:4" ht="12.75">
      <c r="A183" s="7" t="s">
        <v>73</v>
      </c>
      <c r="B183" s="74"/>
      <c r="C183" s="13"/>
      <c r="D183" s="15">
        <f>SUM(D182)</f>
        <v>6000</v>
      </c>
    </row>
    <row r="184" spans="1:4" ht="12.75">
      <c r="A184" s="7"/>
      <c r="B184" s="74"/>
      <c r="C184" s="13"/>
      <c r="D184" s="15"/>
    </row>
    <row r="185" spans="1:4" ht="12.75">
      <c r="A185" s="7" t="s">
        <v>78</v>
      </c>
      <c r="B185" s="74"/>
      <c r="C185" s="13"/>
      <c r="D185" s="15"/>
    </row>
    <row r="186" spans="1:4" ht="12.75">
      <c r="A186" s="6">
        <v>5062</v>
      </c>
      <c r="B186" s="79" t="s">
        <v>79</v>
      </c>
      <c r="C186" s="13"/>
      <c r="D186" s="6">
        <v>7680</v>
      </c>
    </row>
    <row r="187" spans="1:4" ht="12.75">
      <c r="A187" s="7" t="s">
        <v>80</v>
      </c>
      <c r="B187" s="80"/>
      <c r="C187" s="13"/>
      <c r="D187" s="15">
        <f>SUM(D186)</f>
        <v>7680</v>
      </c>
    </row>
    <row r="188" spans="1:4" ht="12.75">
      <c r="A188" s="15"/>
      <c r="B188" s="60"/>
      <c r="C188" s="5"/>
      <c r="D188" s="7"/>
    </row>
    <row r="189" spans="1:4" ht="15">
      <c r="A189" s="46" t="s">
        <v>35</v>
      </c>
      <c r="B189" s="39"/>
      <c r="C189" s="45">
        <f>SUM(C103)</f>
        <v>12832</v>
      </c>
      <c r="D189" s="45">
        <f>SUM(D179+D152+D107+D183+D187+D159)</f>
        <v>110787</v>
      </c>
    </row>
    <row r="190" spans="1:4" ht="15">
      <c r="A190" s="46"/>
      <c r="B190" s="39"/>
      <c r="C190" s="45"/>
      <c r="D190" s="45"/>
    </row>
    <row r="191" spans="1:4" ht="12.75">
      <c r="A191" s="38" t="s">
        <v>24</v>
      </c>
      <c r="B191" s="39"/>
      <c r="C191" s="5"/>
      <c r="D191" s="7"/>
    </row>
    <row r="192" spans="1:4" ht="12.75">
      <c r="A192" s="40">
        <v>6110</v>
      </c>
      <c r="B192" s="41" t="s">
        <v>22</v>
      </c>
      <c r="C192" s="5"/>
      <c r="D192" s="6">
        <v>-97955</v>
      </c>
    </row>
    <row r="193" spans="1:4" ht="12.75">
      <c r="A193" s="38" t="s">
        <v>25</v>
      </c>
      <c r="B193" s="39"/>
      <c r="C193" s="5"/>
      <c r="D193" s="7">
        <f>SUM(D192)</f>
        <v>-97955</v>
      </c>
    </row>
    <row r="194" spans="1:4" ht="15">
      <c r="A194" s="46"/>
      <c r="B194" s="39"/>
      <c r="C194" s="45"/>
      <c r="D194" s="47"/>
    </row>
    <row r="195" spans="1:4" ht="15">
      <c r="A195" s="46" t="s">
        <v>23</v>
      </c>
      <c r="B195" s="44"/>
      <c r="C195" s="45">
        <f>SUM(C189+C64)</f>
        <v>182827</v>
      </c>
      <c r="D195" s="45">
        <f>SUM(D189+D64+D193)</f>
        <v>182827</v>
      </c>
    </row>
    <row r="197" ht="12.75">
      <c r="D197" s="22"/>
    </row>
    <row r="198" spans="3:4" ht="12.75">
      <c r="C198" s="22"/>
      <c r="D198" s="28"/>
    </row>
    <row r="199" spans="3:4" ht="12.75">
      <c r="C199" s="22"/>
      <c r="D199" s="28"/>
    </row>
    <row r="200" spans="3:4" ht="12.75">
      <c r="C200" s="22"/>
      <c r="D200" s="28"/>
    </row>
    <row r="201" spans="3:4" ht="12.75">
      <c r="C201" s="22"/>
      <c r="D201" s="28"/>
    </row>
    <row r="202" spans="3:4" ht="12.75">
      <c r="C202" s="22"/>
      <c r="D202" s="28"/>
    </row>
    <row r="203" spans="3:4" ht="12.75">
      <c r="C203" s="48"/>
      <c r="D203" s="28"/>
    </row>
    <row r="204" spans="3:4" ht="12.75">
      <c r="C204" s="48"/>
      <c r="D204" s="28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1"/>
  <headerFooter>
    <oddFooter>&amp;C&amp;P.oldal
</oddFooter>
  </headerFooter>
  <rowBreaks count="2" manualBreakCount="2">
    <brk id="67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2018-09-14T06:32:53Z</cp:lastPrinted>
  <dcterms:created xsi:type="dcterms:W3CDTF">2015-04-22T08:22:53Z</dcterms:created>
  <dcterms:modified xsi:type="dcterms:W3CDTF">2018-09-14T08:11:45Z</dcterms:modified>
  <cp:category/>
  <cp:version/>
  <cp:contentType/>
  <cp:contentStatus/>
</cp:coreProperties>
</file>